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pc\Documents\3. DJEČJI VRTIĆ OMIŠ 2024\3. Odluke i izvještaji - poslano Gradu\1.DV Omiš - I.Izmjena i dopuna proračuna 2023. god\"/>
    </mc:Choice>
  </mc:AlternateContent>
  <xr:revisionPtr revIDLastSave="0" documentId="13_ncr:1_{6FFE9742-9D22-4151-8C25-6640549B5728}" xr6:coauthVersionLast="47" xr6:coauthVersionMax="47" xr10:uidLastSave="{00000000-0000-0000-0000-000000000000}"/>
  <bookViews>
    <workbookView xWindow="-120" yWindow="-120" windowWidth="29040" windowHeight="15840" tabRatio="709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definedNames>
    <definedName name="_xlnm.Print_Titles" localSheetId="1">' Račun prihoda i rashoda'!$26:$29</definedName>
    <definedName name="_xlnm.Print_Titles" localSheetId="4">'POSEBNI DIO'!$5:$5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3" l="1"/>
  <c r="F10" i="3" s="1"/>
  <c r="G18" i="3"/>
  <c r="H26" i="1"/>
  <c r="H27" i="1"/>
  <c r="G26" i="1"/>
  <c r="H14" i="1"/>
  <c r="H11" i="1"/>
  <c r="G11" i="1"/>
  <c r="H8" i="1"/>
  <c r="H13" i="1"/>
  <c r="H12" i="1"/>
  <c r="H9" i="1"/>
  <c r="G21" i="3"/>
  <c r="G20" i="3"/>
  <c r="G19" i="3"/>
  <c r="G17" i="3"/>
  <c r="G16" i="3"/>
  <c r="G15" i="3"/>
  <c r="G14" i="3"/>
  <c r="G13" i="3"/>
  <c r="G12" i="3"/>
  <c r="E10" i="3"/>
  <c r="G25" i="3"/>
  <c r="G24" i="3"/>
  <c r="G23" i="3"/>
  <c r="F23" i="3"/>
  <c r="F22" i="3" s="1"/>
  <c r="G22" i="3" s="1"/>
  <c r="E16" i="3"/>
  <c r="E11" i="3"/>
  <c r="G11" i="3" s="1"/>
  <c r="G59" i="3"/>
  <c r="G58" i="3"/>
  <c r="G56" i="3"/>
  <c r="G55" i="3"/>
  <c r="G54" i="3"/>
  <c r="G53" i="3"/>
  <c r="G52" i="3"/>
  <c r="G51" i="3"/>
  <c r="G48" i="3"/>
  <c r="G47" i="3"/>
  <c r="G46" i="3"/>
  <c r="G44" i="3"/>
  <c r="G43" i="3"/>
  <c r="G42" i="3"/>
  <c r="G41" i="3"/>
  <c r="G38" i="3"/>
  <c r="G37" i="3"/>
  <c r="G35" i="3"/>
  <c r="G34" i="3"/>
  <c r="G33" i="3"/>
  <c r="G32" i="3"/>
  <c r="F31" i="3"/>
  <c r="F45" i="3"/>
  <c r="F50" i="3"/>
  <c r="F57" i="3"/>
  <c r="E57" i="3"/>
  <c r="E50" i="3"/>
  <c r="E45" i="3"/>
  <c r="E31" i="3"/>
  <c r="F40" i="3"/>
  <c r="G40" i="3" s="1"/>
  <c r="F39" i="3"/>
  <c r="F36" i="3" s="1"/>
  <c r="E39" i="3"/>
  <c r="G12" i="7"/>
  <c r="G11" i="7"/>
  <c r="G14" i="7"/>
  <c r="G15" i="7"/>
  <c r="G13" i="7"/>
  <c r="G38" i="7"/>
  <c r="G37" i="7"/>
  <c r="G36" i="7"/>
  <c r="F35" i="7"/>
  <c r="G46" i="7"/>
  <c r="G47" i="7"/>
  <c r="G45" i="7"/>
  <c r="E35" i="7"/>
  <c r="G35" i="7" s="1"/>
  <c r="E51" i="7"/>
  <c r="E37" i="7"/>
  <c r="E36" i="7" s="1"/>
  <c r="G28" i="7"/>
  <c r="G27" i="7"/>
  <c r="G26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F56" i="7"/>
  <c r="F55" i="7" s="1"/>
  <c r="G55" i="7" s="1"/>
  <c r="G54" i="7"/>
  <c r="F53" i="7"/>
  <c r="G53" i="7" s="1"/>
  <c r="G31" i="7"/>
  <c r="F30" i="7"/>
  <c r="F29" i="7" s="1"/>
  <c r="G29" i="7" s="1"/>
  <c r="F33" i="7"/>
  <c r="G33" i="7" s="1"/>
  <c r="G34" i="7"/>
  <c r="G50" i="7"/>
  <c r="G49" i="7"/>
  <c r="G48" i="7"/>
  <c r="G43" i="7"/>
  <c r="G44" i="7"/>
  <c r="G42" i="7"/>
  <c r="G40" i="7"/>
  <c r="G41" i="7"/>
  <c r="G39" i="7"/>
  <c r="G23" i="7"/>
  <c r="G24" i="7"/>
  <c r="G25" i="7"/>
  <c r="F22" i="7"/>
  <c r="G22" i="7" s="1"/>
  <c r="G17" i="7"/>
  <c r="G18" i="7"/>
  <c r="G19" i="7"/>
  <c r="G20" i="7"/>
  <c r="G16" i="7"/>
  <c r="E10" i="7"/>
  <c r="E9" i="7" s="1"/>
  <c r="G9" i="7" s="1"/>
  <c r="G10" i="3" l="1"/>
  <c r="F49" i="3"/>
  <c r="G50" i="3"/>
  <c r="G57" i="3"/>
  <c r="G31" i="3"/>
  <c r="E49" i="3"/>
  <c r="G49" i="3" s="1"/>
  <c r="F30" i="3"/>
  <c r="G39" i="3"/>
  <c r="G45" i="3"/>
  <c r="E36" i="3"/>
  <c r="E8" i="7"/>
  <c r="E7" i="7" s="1"/>
  <c r="E6" i="7" s="1"/>
  <c r="G10" i="7"/>
  <c r="F52" i="7"/>
  <c r="G56" i="7"/>
  <c r="F32" i="7"/>
  <c r="G32" i="7" s="1"/>
  <c r="G30" i="7"/>
  <c r="F21" i="7"/>
  <c r="E30" i="3" l="1"/>
  <c r="G36" i="3"/>
  <c r="G21" i="7"/>
  <c r="G8" i="7" s="1"/>
  <c r="F8" i="7"/>
  <c r="G52" i="7"/>
  <c r="F51" i="7"/>
  <c r="G51" i="7" s="1"/>
  <c r="G30" i="3" l="1"/>
  <c r="F7" i="7"/>
  <c r="F6" i="7" s="1"/>
  <c r="G7" i="7"/>
  <c r="G6" i="7" s="1"/>
</calcChain>
</file>

<file path=xl/sharedStrings.xml><?xml version="1.0" encoding="utf-8"?>
<sst xmlns="http://schemas.openxmlformats.org/spreadsheetml/2006/main" count="258" uniqueCount="112">
  <si>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</si>
  <si>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</si>
  <si>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</si>
  <si>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</si>
  <si>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</si>
  <si>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</si>
  <si>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</si>
  <si>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</si>
  <si>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</si>
  <si>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</si>
  <si>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</si>
  <si>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</si>
  <si>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</si>
  <si>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</si>
  <si>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</si>
  <si>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</si>
  <si>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</si>
  <si>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</si>
  <si>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</si>
  <si>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</si>
  <si>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</si>
  <si>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</si>
  <si>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</si>
  <si>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</si>
  <si>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</si>
  <si>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</si>
  <si>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</si>
  <si>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</si>
  <si>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</si>
  <si>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</si>
  <si>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</si>
  <si>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</si>
  <si>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</si>
  <si>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</si>
  <si>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</si>
  <si>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</si>
  <si>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</si>
  <si>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</si>
  <si>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</si>
  <si>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</si>
  <si>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</si>
  <si>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</si>
  <si>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</si>
  <si>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</si>
  <si>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</si>
  <si>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</si>
  <si>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t>Naziv</t>
  </si>
  <si>
    <t>Aktivnost A310001</t>
  </si>
  <si>
    <t>Financiranje redovne djelatnosti dječjih vrtića</t>
  </si>
  <si>
    <t>Program  1010</t>
  </si>
  <si>
    <t>Predškolski odgoj</t>
  </si>
  <si>
    <t>PRIHODI OD POREZA, IMOVINE, PRISTOJBI I KAZNI</t>
  </si>
  <si>
    <t>3</t>
  </si>
  <si>
    <t>31</t>
  </si>
  <si>
    <t>32</t>
  </si>
  <si>
    <t>4</t>
  </si>
  <si>
    <t>42</t>
  </si>
  <si>
    <t>PRIHODI OD IMOVINE, PRISTOJBI I KAZNI PRORAČUNSKIH KORISNIKA</t>
  </si>
  <si>
    <t>Prihodi za posebne namjene proračunskih korisnika</t>
  </si>
  <si>
    <t>34</t>
  </si>
  <si>
    <t>Financijski rashodi</t>
  </si>
  <si>
    <t>Pomoći korisnicima iz proračuna koji im nije nadležan</t>
  </si>
  <si>
    <t>Kapitalni projekt  K310001</t>
  </si>
  <si>
    <t>Ulaganje u opremu</t>
  </si>
  <si>
    <t>Kapitalni projekt  K310003</t>
  </si>
  <si>
    <t>Ulaganje u dječja igrališta u predškolskim ustanovama</t>
  </si>
  <si>
    <t>Tekući projekt  T310001</t>
  </si>
  <si>
    <t>Unaprjeđenje usluga za djecu u sustavu ranog i predškolskog odgoja i obrazovanja</t>
  </si>
  <si>
    <t>Sredstva EU fondova za proračunske korisnike</t>
  </si>
  <si>
    <t>45</t>
  </si>
  <si>
    <t>Rashodi za dodatna ulaganja na nefinancijskoj imovini</t>
  </si>
  <si>
    <t>Izvor financiranja 1.1.</t>
  </si>
  <si>
    <t>Glavni program  A01</t>
  </si>
  <si>
    <t>OPĆA DJELATNOST LOKALNE SAMOUPRAVE</t>
  </si>
  <si>
    <t>Izvor financiranja 1.2.</t>
  </si>
  <si>
    <t>Izvor financiranja  5.5.</t>
  </si>
  <si>
    <t>Izvor financiranja  6.9.</t>
  </si>
  <si>
    <t>Izvor financiranja 5.6.</t>
  </si>
  <si>
    <t>Izvor financiranja 3.9.</t>
  </si>
  <si>
    <t>Izvor financiranja  3.9.</t>
  </si>
  <si>
    <t>VLASTITI PRIHODI PRORAČUNSKIH KORISNIKA</t>
  </si>
  <si>
    <t>Donacije od pravnih i fizičkih osoba korisnicima proračuna</t>
  </si>
  <si>
    <t>Kapitalni projekt  K310002</t>
  </si>
  <si>
    <t>Ulaganje u objekte</t>
  </si>
  <si>
    <t>Program  1001</t>
  </si>
  <si>
    <t>Javna uprava i administracija</t>
  </si>
  <si>
    <t>PRIHODI ZA POSEBNE NAMJENE PRORAČUNSKIH KORISNIKA</t>
  </si>
  <si>
    <t>Izvor financiranja  4.7.</t>
  </si>
  <si>
    <t>Izvor financiranja 4.7.</t>
  </si>
  <si>
    <t>DONACIJE OD PRAVNIH I FIZIČKIH OSOBA KORISNICIMA PRORAČUNA</t>
  </si>
  <si>
    <t>09 Obrazovanje</t>
  </si>
  <si>
    <t>091 Predškolsko i osnovno obrazovanje</t>
  </si>
  <si>
    <t>0911 Predškolsko obrazovanje</t>
  </si>
  <si>
    <t>Prihodi od imovine, pristojbi i kazni proračunskih korisnika</t>
  </si>
  <si>
    <t>Prihodi od imovine</t>
  </si>
  <si>
    <t>Vlastiti prihodi proračunskih korisnika</t>
  </si>
  <si>
    <t>'Prihodi od poreza, imovine, pristojbi i kazni</t>
  </si>
  <si>
    <t>Prihodi od prodaje proizvoda i robe te pruženih usluga, i prihodi od donacija te povrati po protestiranim jamstvima</t>
  </si>
  <si>
    <t>Prihodi od poreza, imovine, pristojbi i kazni</t>
  </si>
  <si>
    <t>'Vlastiti prihodi proračunskih korisnika</t>
  </si>
  <si>
    <t>I. IZMJENA I DOPUNA PRORAČUNA GRADA OMIŠA ZA 2023. GODINU - DJEČJI VRTIĆ OMIŠ</t>
  </si>
  <si>
    <t>PLANIRANO</t>
  </si>
  <si>
    <t>PROMJENA IZNOSA</t>
  </si>
  <si>
    <t>NOVI IZNOS</t>
  </si>
  <si>
    <t>Izvor financiranja  9.4.</t>
  </si>
  <si>
    <t>PRIHODI ZA POSEBNE NAMJENE - preneseni višak</t>
  </si>
  <si>
    <t>Izvor financiranja  9.1.</t>
  </si>
  <si>
    <t>OPĆI PRIHODI I PRIMICI - preneseni višak</t>
  </si>
  <si>
    <t>Opći prihodi i primici - višak preneseni</t>
  </si>
  <si>
    <t>Prihodi za posebne namjene - višak preneseni</t>
  </si>
  <si>
    <t>Vlastiti izvori</t>
  </si>
  <si>
    <t>Rezultat poslovanja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</si>
</sst>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7" fillId="0" borderId="0"/>
    <xf numFmtId="0" fontId="17" fillId="0" borderId="0"/>
  </cellStyleXfs>
  <cellXfs count="121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left" vertical="center" wrapText="1"/>
    </xf>
    <xf numFmtId="0" fontId="0" fillId="2" borderId="0" xfId="0" applyFill="1"/>
    <xf numFmtId="0" fontId="21" fillId="2" borderId="0" xfId="0" applyFont="1" applyFill="1"/>
    <xf numFmtId="0" fontId="1" fillId="2" borderId="0" xfId="0" applyFont="1" applyFill="1"/>
    <xf numFmtId="3" fontId="3" fillId="2" borderId="0" xfId="0" applyNumberFormat="1" applyFont="1" applyFill="1" applyAlignment="1">
      <alignment horizontal="right"/>
    </xf>
    <xf numFmtId="0" fontId="6" fillId="2" borderId="4" xfId="0" applyFont="1" applyFill="1" applyBorder="1" applyAlignment="1">
      <alignment horizontal="center" vertical="center" wrapText="1"/>
    </xf>
    <xf numFmtId="3" fontId="0" fillId="2" borderId="0" xfId="0" applyNumberFormat="1" applyFill="1"/>
    <xf numFmtId="0" fontId="1" fillId="0" borderId="0" xfId="0" applyFont="1"/>
    <xf numFmtId="4" fontId="3" fillId="0" borderId="0" xfId="0" applyNumberFormat="1" applyFont="1" applyAlignment="1">
      <alignment vertical="center" wrapText="1"/>
    </xf>
    <xf numFmtId="0" fontId="9" fillId="2" borderId="0" xfId="0" quotePrefix="1" applyFont="1" applyFill="1" applyAlignment="1">
      <alignment horizontal="left" vertical="center"/>
    </xf>
    <xf numFmtId="0" fontId="10" fillId="2" borderId="0" xfId="0" quotePrefix="1" applyFont="1" applyFill="1" applyAlignment="1">
      <alignment horizontal="left" vertical="center"/>
    </xf>
    <xf numFmtId="0" fontId="10" fillId="2" borderId="0" xfId="0" quotePrefix="1" applyFont="1" applyFill="1" applyAlignment="1">
      <alignment horizontal="left" vertical="center" wrapText="1"/>
    </xf>
    <xf numFmtId="3" fontId="3" fillId="0" borderId="0" xfId="0" applyNumberFormat="1" applyFont="1" applyAlignment="1">
      <alignment vertical="center" wrapText="1"/>
    </xf>
    <xf numFmtId="3" fontId="0" fillId="0" borderId="0" xfId="0" applyNumberFormat="1"/>
    <xf numFmtId="1" fontId="2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3" fontId="2" fillId="2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Alignment="1">
      <alignment horizontal="right"/>
    </xf>
    <xf numFmtId="3" fontId="1" fillId="2" borderId="0" xfId="0" applyNumberFormat="1" applyFont="1" applyFill="1"/>
    <xf numFmtId="4" fontId="6" fillId="2" borderId="3" xfId="0" applyNumberFormat="1" applyFont="1" applyFill="1" applyBorder="1" applyAlignment="1">
      <alignment horizontal="right" wrapText="1"/>
    </xf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6" fillId="2" borderId="4" xfId="0" applyNumberFormat="1" applyFont="1" applyFill="1" applyBorder="1" applyAlignment="1">
      <alignment horizontal="right"/>
    </xf>
    <xf numFmtId="4" fontId="1" fillId="0" borderId="0" xfId="0" applyNumberFormat="1" applyFont="1"/>
    <xf numFmtId="4" fontId="3" fillId="2" borderId="4" xfId="0" applyNumberFormat="1" applyFont="1" applyFill="1" applyBorder="1" applyAlignment="1">
      <alignment horizontal="right"/>
    </xf>
    <xf numFmtId="4" fontId="1" fillId="2" borderId="0" xfId="0" applyNumberFormat="1" applyFont="1" applyFill="1"/>
    <xf numFmtId="4" fontId="0" fillId="2" borderId="0" xfId="0" applyNumberFormat="1" applyFill="1"/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4" borderId="1" xfId="0" quotePrefix="1" applyNumberFormat="1" applyFont="1" applyFill="1" applyBorder="1" applyAlignment="1">
      <alignment horizontal="right"/>
    </xf>
    <xf numFmtId="4" fontId="6" fillId="4" borderId="3" xfId="0" applyNumberFormat="1" applyFont="1" applyFill="1" applyBorder="1" applyAlignment="1">
      <alignment horizontal="right" wrapText="1"/>
    </xf>
    <xf numFmtId="4" fontId="6" fillId="3" borderId="1" xfId="0" quotePrefix="1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 wrapText="1"/>
    </xf>
    <xf numFmtId="4" fontId="0" fillId="0" borderId="0" xfId="0" applyNumberForma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11" fillId="0" borderId="1" xfId="0" quotePrefix="1" applyFont="1" applyBorder="1" applyAlignment="1">
      <alignment horizontal="left" vertical="center"/>
    </xf>
    <xf numFmtId="0" fontId="11" fillId="3" borderId="1" xfId="0" quotePrefix="1" applyFont="1" applyFill="1" applyBorder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8" fillId="5" borderId="6" xfId="1" applyFont="1" applyFill="1" applyBorder="1" applyAlignment="1">
      <alignment horizontal="left" vertical="center" wrapText="1" readingOrder="1"/>
    </xf>
    <xf numFmtId="0" fontId="18" fillId="5" borderId="7" xfId="1" applyFont="1" applyFill="1" applyBorder="1" applyAlignment="1">
      <alignment horizontal="left" vertical="center" wrapText="1" readingOrder="1"/>
    </xf>
    <xf numFmtId="0" fontId="18" fillId="5" borderId="8" xfId="1" applyFont="1" applyFill="1" applyBorder="1" applyAlignment="1">
      <alignment horizontal="left" vertical="center" wrapText="1" readingOrder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9" fillId="5" borderId="6" xfId="1" applyFont="1" applyFill="1" applyBorder="1" applyAlignment="1">
      <alignment horizontal="left" vertical="center" wrapText="1" readingOrder="1"/>
    </xf>
    <xf numFmtId="0" fontId="19" fillId="5" borderId="7" xfId="1" applyFont="1" applyFill="1" applyBorder="1" applyAlignment="1">
      <alignment horizontal="left" vertical="center" wrapText="1" readingOrder="1"/>
    </xf>
    <xf numFmtId="0" fontId="19" fillId="5" borderId="8" xfId="1" applyFont="1" applyFill="1" applyBorder="1" applyAlignment="1">
      <alignment horizontal="left" vertical="center" wrapText="1" readingOrder="1"/>
    </xf>
    <xf numFmtId="0" fontId="20" fillId="5" borderId="6" xfId="1" applyFont="1" applyFill="1" applyBorder="1" applyAlignment="1">
      <alignment horizontal="left" vertical="center" wrapText="1" readingOrder="1"/>
    </xf>
    <xf numFmtId="0" fontId="20" fillId="5" borderId="7" xfId="1" applyFont="1" applyFill="1" applyBorder="1" applyAlignment="1">
      <alignment horizontal="left" vertical="center" wrapText="1" readingOrder="1"/>
    </xf>
    <xf numFmtId="0" fontId="20" fillId="5" borderId="8" xfId="1" applyFont="1" applyFill="1" applyBorder="1" applyAlignment="1">
      <alignment horizontal="left" vertical="center" wrapText="1" readingOrder="1"/>
    </xf>
    <xf numFmtId="0" fontId="6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</cellXfs>
  <cellStyles count="3">
    <cellStyle name="Normal" xfId="1" xr:uid="{13705AFD-C61E-40A7-B04B-7C9CC970BE78}"/>
    <cellStyle name="Normalno" xfId="0" builtinId="0"/>
    <cellStyle name="Normalno 2" xfId="2" xr:uid="{CF83BE68-96F3-4C78-9AEE-0C1C0CBEC7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1"/>
  <sheetViews>
    <sheetView tabSelected="1" workbookViewId="0">
      <selection activeCell="L23" sqref="L23"/>
    </sheetView>
  </sheetViews>
  <sheetFormatPr defaultRowHeight="15" x14ac:dyDescent="0.25"/>
  <cols>
    <col min="5" max="5" width="22.5703125" customWidth="1"/>
    <col min="6" max="6" width="22.85546875" customWidth="1"/>
    <col min="7" max="7" width="22.7109375" customWidth="1"/>
    <col min="8" max="8" width="23.42578125" customWidth="1"/>
    <col min="9" max="9" width="13.140625" customWidth="1"/>
    <col min="10" max="10" width="12.7109375" bestFit="1" customWidth="1"/>
    <col min="11" max="11" width="10.140625" style="50" bestFit="1" customWidth="1"/>
  </cols>
  <sheetData>
    <row r="1" spans="1:12" ht="42" customHeight="1" x14ac:dyDescent="0.25">
      <c r="A1" s="73" t="s">
        <v>100</v>
      </c>
      <c r="B1" s="73"/>
      <c r="C1" s="73"/>
      <c r="D1" s="73"/>
      <c r="E1" s="73"/>
      <c r="F1" s="73"/>
      <c r="G1" s="73"/>
      <c r="H1" s="73"/>
    </row>
    <row r="2" spans="1:12" ht="18" customHeight="1" x14ac:dyDescent="0.25">
      <c r="A2" s="5"/>
      <c r="B2" s="5"/>
      <c r="C2" s="5"/>
      <c r="D2" s="5"/>
      <c r="E2" s="5"/>
      <c r="F2" s="5"/>
      <c r="G2" s="5"/>
      <c r="H2" s="5"/>
      <c r="J2" s="50"/>
    </row>
    <row r="3" spans="1:12" ht="15.75" x14ac:dyDescent="0.25">
      <c r="A3" s="74" t="s">
        <v>31</v>
      </c>
      <c r="B3" s="74"/>
      <c r="C3" s="74"/>
      <c r="D3" s="74"/>
      <c r="E3" s="74"/>
      <c r="F3" s="74"/>
      <c r="G3" s="75"/>
      <c r="H3" s="75"/>
      <c r="J3" s="50"/>
    </row>
    <row r="4" spans="1:12" ht="18" x14ac:dyDescent="0.25">
      <c r="A4" s="5"/>
      <c r="B4" s="5"/>
      <c r="C4" s="5"/>
      <c r="D4" s="5"/>
      <c r="E4" s="5"/>
      <c r="F4" s="5"/>
      <c r="G4" s="6"/>
      <c r="H4" s="6"/>
      <c r="J4" s="50"/>
    </row>
    <row r="5" spans="1:12" ht="18" customHeight="1" x14ac:dyDescent="0.25">
      <c r="A5" s="74" t="s">
        <v>39</v>
      </c>
      <c r="B5" s="85"/>
      <c r="C5" s="85"/>
      <c r="D5" s="85"/>
      <c r="E5" s="85"/>
      <c r="F5" s="85"/>
      <c r="G5" s="85"/>
      <c r="H5" s="85"/>
      <c r="J5" s="50"/>
    </row>
    <row r="6" spans="1:12" ht="18" x14ac:dyDescent="0.25">
      <c r="A6" s="1"/>
      <c r="B6" s="2"/>
      <c r="C6" s="2"/>
      <c r="D6" s="2"/>
      <c r="E6" s="7"/>
      <c r="F6" s="8"/>
      <c r="G6" s="8"/>
      <c r="H6" s="34"/>
      <c r="J6" s="50"/>
    </row>
    <row r="7" spans="1:12" ht="21" customHeight="1" x14ac:dyDescent="0.25">
      <c r="A7" s="28"/>
      <c r="B7" s="29"/>
      <c r="C7" s="29"/>
      <c r="D7" s="30"/>
      <c r="E7" s="31"/>
      <c r="F7" s="4" t="s">
        <v>101</v>
      </c>
      <c r="G7" s="4" t="s">
        <v>102</v>
      </c>
      <c r="H7" s="4" t="s">
        <v>103</v>
      </c>
      <c r="I7" s="50"/>
      <c r="J7" s="50"/>
      <c r="L7" s="50"/>
    </row>
    <row r="8" spans="1:12" x14ac:dyDescent="0.25">
      <c r="A8" s="76" t="s">
        <v>0</v>
      </c>
      <c r="B8" s="77"/>
      <c r="C8" s="77"/>
      <c r="D8" s="77"/>
      <c r="E8" s="78"/>
      <c r="F8" s="66">
        <v>1966507</v>
      </c>
      <c r="G8" s="66">
        <v>0</v>
      </c>
      <c r="H8" s="66">
        <f>F8+G8</f>
        <v>1966507</v>
      </c>
      <c r="I8" s="50"/>
      <c r="J8" s="50"/>
      <c r="L8" s="50"/>
    </row>
    <row r="9" spans="1:12" x14ac:dyDescent="0.25">
      <c r="A9" s="79" t="s">
        <v>1</v>
      </c>
      <c r="B9" s="80"/>
      <c r="C9" s="80"/>
      <c r="D9" s="80"/>
      <c r="E9" s="81"/>
      <c r="F9" s="67">
        <v>1966507</v>
      </c>
      <c r="G9" s="67">
        <v>0</v>
      </c>
      <c r="H9" s="67">
        <f>F9+G9</f>
        <v>1966507</v>
      </c>
      <c r="I9" s="50"/>
      <c r="J9" s="50"/>
      <c r="L9" s="50"/>
    </row>
    <row r="10" spans="1:12" x14ac:dyDescent="0.25">
      <c r="A10" s="82" t="s">
        <v>2</v>
      </c>
      <c r="B10" s="81"/>
      <c r="C10" s="81"/>
      <c r="D10" s="81"/>
      <c r="E10" s="81"/>
      <c r="F10" s="67">
        <v>0</v>
      </c>
      <c r="G10" s="67">
        <v>0</v>
      </c>
      <c r="H10" s="67"/>
      <c r="I10" s="50"/>
      <c r="J10" s="50"/>
      <c r="L10" s="50"/>
    </row>
    <row r="11" spans="1:12" x14ac:dyDescent="0.25">
      <c r="A11" s="35" t="s">
        <v>3</v>
      </c>
      <c r="B11" s="36"/>
      <c r="C11" s="36"/>
      <c r="D11" s="36"/>
      <c r="E11" s="36"/>
      <c r="F11" s="66">
        <v>1966507</v>
      </c>
      <c r="G11" s="66">
        <f>G12+G13</f>
        <v>16320.75</v>
      </c>
      <c r="H11" s="66">
        <f>F11+G11</f>
        <v>1982827.75</v>
      </c>
      <c r="I11" s="50"/>
      <c r="J11" s="50"/>
      <c r="L11" s="50"/>
    </row>
    <row r="12" spans="1:12" x14ac:dyDescent="0.25">
      <c r="A12" s="84" t="s">
        <v>4</v>
      </c>
      <c r="B12" s="80"/>
      <c r="C12" s="80"/>
      <c r="D12" s="80"/>
      <c r="E12" s="80"/>
      <c r="F12" s="67">
        <v>1834055</v>
      </c>
      <c r="G12" s="67">
        <v>12320.75</v>
      </c>
      <c r="H12" s="67">
        <f>F12+G12</f>
        <v>1846375.75</v>
      </c>
      <c r="I12" s="50"/>
      <c r="J12" s="50"/>
      <c r="K12" s="55"/>
      <c r="L12" s="50"/>
    </row>
    <row r="13" spans="1:12" x14ac:dyDescent="0.25">
      <c r="A13" s="82" t="s">
        <v>5</v>
      </c>
      <c r="B13" s="81"/>
      <c r="C13" s="81"/>
      <c r="D13" s="81"/>
      <c r="E13" s="81"/>
      <c r="F13" s="67">
        <v>132452</v>
      </c>
      <c r="G13" s="67">
        <v>4000</v>
      </c>
      <c r="H13" s="67">
        <f>F13+G13</f>
        <v>136452</v>
      </c>
      <c r="I13" s="50"/>
      <c r="J13" s="50"/>
      <c r="L13" s="50"/>
    </row>
    <row r="14" spans="1:12" x14ac:dyDescent="0.25">
      <c r="A14" s="83" t="s">
        <v>6</v>
      </c>
      <c r="B14" s="77"/>
      <c r="C14" s="77"/>
      <c r="D14" s="77"/>
      <c r="E14" s="77"/>
      <c r="F14" s="66">
        <v>0</v>
      </c>
      <c r="G14" s="66">
        <v>0</v>
      </c>
      <c r="H14" s="66">
        <f>H8-H11</f>
        <v>-16320.75</v>
      </c>
      <c r="I14" s="50"/>
      <c r="J14" s="50"/>
      <c r="L14" s="50"/>
    </row>
    <row r="15" spans="1:12" ht="18" x14ac:dyDescent="0.25">
      <c r="A15" s="5"/>
      <c r="B15" s="9"/>
      <c r="C15" s="9"/>
      <c r="D15" s="9"/>
      <c r="E15" s="9"/>
      <c r="F15" s="3"/>
      <c r="G15" s="3"/>
      <c r="H15" s="3"/>
      <c r="I15" s="50"/>
      <c r="J15" s="50"/>
      <c r="L15" s="50"/>
    </row>
    <row r="16" spans="1:12" ht="18" customHeight="1" x14ac:dyDescent="0.25">
      <c r="A16" s="74" t="s">
        <v>40</v>
      </c>
      <c r="B16" s="85"/>
      <c r="C16" s="85"/>
      <c r="D16" s="85"/>
      <c r="E16" s="85"/>
      <c r="F16" s="85"/>
      <c r="G16" s="85"/>
      <c r="H16" s="85"/>
      <c r="I16" s="50"/>
      <c r="J16" s="50"/>
      <c r="L16" s="50"/>
    </row>
    <row r="17" spans="1:10" ht="18" x14ac:dyDescent="0.25">
      <c r="A17" s="5"/>
      <c r="B17" s="9"/>
      <c r="C17" s="9"/>
      <c r="D17" s="9"/>
      <c r="E17" s="9"/>
      <c r="F17" s="3"/>
      <c r="G17" s="3"/>
      <c r="H17" s="3"/>
      <c r="J17" s="50"/>
    </row>
    <row r="18" spans="1:10" x14ac:dyDescent="0.25">
      <c r="A18" s="28"/>
      <c r="B18" s="29"/>
      <c r="C18" s="29"/>
      <c r="D18" s="30"/>
      <c r="E18" s="31"/>
      <c r="F18" s="4" t="s">
        <v>101</v>
      </c>
      <c r="G18" s="4" t="s">
        <v>102</v>
      </c>
      <c r="H18" s="4" t="s">
        <v>103</v>
      </c>
      <c r="J18" s="50"/>
    </row>
    <row r="19" spans="1:10" ht="15.75" customHeight="1" x14ac:dyDescent="0.25">
      <c r="A19" s="79" t="s">
        <v>8</v>
      </c>
      <c r="B19" s="92"/>
      <c r="C19" s="92"/>
      <c r="D19" s="92"/>
      <c r="E19" s="93"/>
      <c r="F19" s="33">
        <v>0</v>
      </c>
      <c r="G19" s="33">
        <v>0</v>
      </c>
      <c r="H19" s="33">
        <v>0</v>
      </c>
      <c r="J19" s="50"/>
    </row>
    <row r="20" spans="1:10" x14ac:dyDescent="0.25">
      <c r="A20" s="79" t="s">
        <v>9</v>
      </c>
      <c r="B20" s="80"/>
      <c r="C20" s="80"/>
      <c r="D20" s="80"/>
      <c r="E20" s="80"/>
      <c r="F20" s="33">
        <v>0</v>
      </c>
      <c r="G20" s="33">
        <v>0</v>
      </c>
      <c r="H20" s="33">
        <v>0</v>
      </c>
      <c r="J20" s="50"/>
    </row>
    <row r="21" spans="1:10" x14ac:dyDescent="0.25">
      <c r="A21" s="83" t="s">
        <v>10</v>
      </c>
      <c r="B21" s="77"/>
      <c r="C21" s="77"/>
      <c r="D21" s="77"/>
      <c r="E21" s="77"/>
      <c r="F21" s="32">
        <v>0</v>
      </c>
      <c r="G21" s="32">
        <v>0</v>
      </c>
      <c r="H21" s="32">
        <v>0</v>
      </c>
      <c r="J21" s="50"/>
    </row>
    <row r="22" spans="1:10" ht="18" x14ac:dyDescent="0.25">
      <c r="A22" s="23"/>
      <c r="B22" s="9"/>
      <c r="C22" s="9"/>
      <c r="D22" s="9"/>
      <c r="E22" s="9"/>
      <c r="F22" s="3"/>
      <c r="G22" s="3"/>
      <c r="H22" s="3"/>
      <c r="J22" s="50"/>
    </row>
    <row r="23" spans="1:10" ht="18" customHeight="1" x14ac:dyDescent="0.25">
      <c r="A23" s="74" t="s">
        <v>45</v>
      </c>
      <c r="B23" s="85"/>
      <c r="C23" s="85"/>
      <c r="D23" s="85"/>
      <c r="E23" s="85"/>
      <c r="F23" s="85"/>
      <c r="G23" s="85"/>
      <c r="H23" s="85"/>
      <c r="J23" s="50"/>
    </row>
    <row r="24" spans="1:10" ht="18" x14ac:dyDescent="0.25">
      <c r="A24" s="23"/>
      <c r="B24" s="9"/>
      <c r="C24" s="9"/>
      <c r="D24" s="9"/>
      <c r="E24" s="9"/>
      <c r="F24" s="3"/>
      <c r="G24" s="3"/>
      <c r="H24" s="3"/>
      <c r="J24" s="50"/>
    </row>
    <row r="25" spans="1:10" ht="19.5" customHeight="1" x14ac:dyDescent="0.25">
      <c r="A25" s="28"/>
      <c r="B25" s="29"/>
      <c r="C25" s="29"/>
      <c r="D25" s="30"/>
      <c r="E25" s="31"/>
      <c r="F25" s="4" t="s">
        <v>101</v>
      </c>
      <c r="G25" s="4" t="s">
        <v>102</v>
      </c>
      <c r="H25" s="4" t="s">
        <v>103</v>
      </c>
      <c r="J25" s="50"/>
    </row>
    <row r="26" spans="1:10" x14ac:dyDescent="0.25">
      <c r="A26" s="86" t="s">
        <v>41</v>
      </c>
      <c r="B26" s="87"/>
      <c r="C26" s="87"/>
      <c r="D26" s="87"/>
      <c r="E26" s="88"/>
      <c r="F26" s="68">
        <v>0</v>
      </c>
      <c r="G26" s="68">
        <f>G27</f>
        <v>16320.75</v>
      </c>
      <c r="H26" s="69">
        <f>F26+G26</f>
        <v>16320.75</v>
      </c>
      <c r="J26" s="50"/>
    </row>
    <row r="27" spans="1:10" ht="30" customHeight="1" x14ac:dyDescent="0.25">
      <c r="A27" s="89" t="s">
        <v>7</v>
      </c>
      <c r="B27" s="90"/>
      <c r="C27" s="90"/>
      <c r="D27" s="90"/>
      <c r="E27" s="91"/>
      <c r="F27" s="70">
        <v>0</v>
      </c>
      <c r="G27" s="70">
        <v>16320.75</v>
      </c>
      <c r="H27" s="71">
        <f>F27+G27</f>
        <v>16320.75</v>
      </c>
    </row>
    <row r="28" spans="1:10" x14ac:dyDescent="0.25">
      <c r="F28" s="72"/>
      <c r="G28" s="72"/>
      <c r="H28" s="72"/>
    </row>
    <row r="29" spans="1:10" x14ac:dyDescent="0.25">
      <c r="F29" s="72"/>
      <c r="G29" s="72"/>
      <c r="H29" s="72"/>
    </row>
    <row r="30" spans="1:10" x14ac:dyDescent="0.25">
      <c r="A30" s="84" t="s">
        <v>11</v>
      </c>
      <c r="B30" s="80"/>
      <c r="C30" s="80"/>
      <c r="D30" s="80"/>
      <c r="E30" s="80"/>
      <c r="F30" s="67">
        <v>0</v>
      </c>
      <c r="G30" s="67">
        <v>0</v>
      </c>
      <c r="H30" s="67">
        <v>0</v>
      </c>
    </row>
    <row r="31" spans="1:10" ht="11.25" customHeight="1" x14ac:dyDescent="0.25">
      <c r="A31" s="18"/>
      <c r="B31" s="19"/>
      <c r="C31" s="19"/>
      <c r="D31" s="19"/>
      <c r="E31" s="19"/>
      <c r="F31" s="20"/>
      <c r="G31" s="20"/>
      <c r="H31" s="20"/>
    </row>
  </sheetData>
  <mergeCells count="17">
    <mergeCell ref="A23:H23"/>
    <mergeCell ref="A30:E30"/>
    <mergeCell ref="A26:E26"/>
    <mergeCell ref="A27:E27"/>
    <mergeCell ref="A19:E19"/>
    <mergeCell ref="A20:E20"/>
    <mergeCell ref="A21:E21"/>
    <mergeCell ref="A13:E13"/>
    <mergeCell ref="A14:E14"/>
    <mergeCell ref="A12:E12"/>
    <mergeCell ref="A5:H5"/>
    <mergeCell ref="A16:H16"/>
    <mergeCell ref="A1:H1"/>
    <mergeCell ref="A3:H3"/>
    <mergeCell ref="A8:E8"/>
    <mergeCell ref="A9:E9"/>
    <mergeCell ref="A10:E10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6"/>
  <sheetViews>
    <sheetView workbookViewId="0">
      <selection activeCell="J15" sqref="J1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7.85546875" customWidth="1"/>
    <col min="5" max="5" width="21" customWidth="1"/>
    <col min="6" max="6" width="20.28515625" customWidth="1"/>
    <col min="7" max="7" width="20.7109375" customWidth="1"/>
    <col min="10" max="11" width="11.7109375" bestFit="1" customWidth="1"/>
  </cols>
  <sheetData>
    <row r="1" spans="1:10" ht="42" customHeight="1" x14ac:dyDescent="0.25">
      <c r="A1" s="73" t="s">
        <v>100</v>
      </c>
      <c r="B1" s="73"/>
      <c r="C1" s="73"/>
      <c r="D1" s="73"/>
      <c r="E1" s="73"/>
      <c r="F1" s="73"/>
      <c r="G1" s="73"/>
    </row>
    <row r="2" spans="1:10" ht="18" customHeight="1" x14ac:dyDescent="0.25">
      <c r="A2" s="5"/>
      <c r="B2" s="5"/>
      <c r="C2" s="5"/>
      <c r="D2" s="5"/>
      <c r="E2" s="5"/>
      <c r="F2" s="5"/>
      <c r="G2" s="5"/>
    </row>
    <row r="3" spans="1:10" ht="15.75" x14ac:dyDescent="0.25">
      <c r="A3" s="74" t="s">
        <v>31</v>
      </c>
      <c r="B3" s="74"/>
      <c r="C3" s="74"/>
      <c r="D3" s="74"/>
      <c r="E3" s="74"/>
      <c r="F3" s="75"/>
      <c r="G3" s="75"/>
    </row>
    <row r="4" spans="1:10" ht="18" x14ac:dyDescent="0.25">
      <c r="A4" s="5"/>
      <c r="B4" s="5"/>
      <c r="C4" s="5"/>
      <c r="D4" s="5"/>
      <c r="E4" s="5"/>
      <c r="F4" s="6"/>
      <c r="G4" s="49"/>
    </row>
    <row r="5" spans="1:10" ht="18" customHeight="1" x14ac:dyDescent="0.25">
      <c r="A5" s="74" t="s">
        <v>13</v>
      </c>
      <c r="B5" s="85"/>
      <c r="C5" s="85"/>
      <c r="D5" s="85"/>
      <c r="E5" s="85"/>
      <c r="F5" s="85"/>
      <c r="G5" s="85"/>
    </row>
    <row r="6" spans="1:10" ht="18" x14ac:dyDescent="0.25">
      <c r="A6" s="5"/>
      <c r="B6" s="5"/>
      <c r="C6" s="5"/>
      <c r="D6" s="51"/>
      <c r="E6" s="5"/>
      <c r="F6" s="6"/>
      <c r="G6" s="45"/>
    </row>
    <row r="7" spans="1:10" ht="15.75" x14ac:dyDescent="0.25">
      <c r="A7" s="74" t="s">
        <v>1</v>
      </c>
      <c r="B7" s="94"/>
      <c r="C7" s="94"/>
      <c r="D7" s="94"/>
      <c r="E7" s="94"/>
      <c r="F7" s="94"/>
      <c r="G7" s="94"/>
    </row>
    <row r="8" spans="1:10" s="38" customFormat="1" ht="18" x14ac:dyDescent="0.25">
      <c r="A8" s="52"/>
      <c r="B8" s="52"/>
      <c r="C8" s="52"/>
      <c r="D8" s="52"/>
      <c r="E8" s="54"/>
      <c r="F8" s="53"/>
      <c r="G8" s="53"/>
    </row>
    <row r="9" spans="1:10" s="38" customFormat="1" ht="19.5" customHeight="1" x14ac:dyDescent="0.25">
      <c r="A9" s="4" t="s">
        <v>14</v>
      </c>
      <c r="B9" s="42" t="s">
        <v>15</v>
      </c>
      <c r="C9" s="42" t="s">
        <v>16</v>
      </c>
      <c r="D9" s="42" t="s">
        <v>12</v>
      </c>
      <c r="E9" s="4" t="s">
        <v>101</v>
      </c>
      <c r="F9" s="4" t="s">
        <v>102</v>
      </c>
      <c r="G9" s="4" t="s">
        <v>103</v>
      </c>
      <c r="I9" s="43"/>
    </row>
    <row r="10" spans="1:10" s="38" customFormat="1" ht="15.75" customHeight="1" x14ac:dyDescent="0.25">
      <c r="A10" s="11">
        <v>6</v>
      </c>
      <c r="B10" s="11"/>
      <c r="C10" s="11"/>
      <c r="D10" s="11" t="s">
        <v>17</v>
      </c>
      <c r="E10" s="59">
        <f>E11+E14+E16+E20</f>
        <v>1966507</v>
      </c>
      <c r="F10" s="59">
        <f>F11+F14+F16+F20</f>
        <v>0</v>
      </c>
      <c r="G10" s="59">
        <f>E10+F10</f>
        <v>1966507</v>
      </c>
      <c r="J10" s="65"/>
    </row>
    <row r="11" spans="1:10" s="38" customFormat="1" ht="38.25" x14ac:dyDescent="0.25">
      <c r="A11" s="11"/>
      <c r="B11" s="15">
        <v>63</v>
      </c>
      <c r="C11" s="15"/>
      <c r="D11" s="15" t="s">
        <v>42</v>
      </c>
      <c r="E11" s="63">
        <f>E12+E13</f>
        <v>37155</v>
      </c>
      <c r="F11" s="63">
        <v>0</v>
      </c>
      <c r="G11" s="63">
        <f t="shared" ref="G11:G21" si="0">E11+F11</f>
        <v>37155</v>
      </c>
      <c r="J11" s="43"/>
    </row>
    <row r="12" spans="1:10" s="38" customFormat="1" ht="30.75" customHeight="1" x14ac:dyDescent="0.25">
      <c r="A12" s="12"/>
      <c r="B12" s="12"/>
      <c r="C12" s="13">
        <v>55</v>
      </c>
      <c r="D12" s="17" t="s">
        <v>61</v>
      </c>
      <c r="E12" s="59">
        <v>10610</v>
      </c>
      <c r="F12" s="59">
        <v>0</v>
      </c>
      <c r="G12" s="59">
        <f t="shared" si="0"/>
        <v>10610</v>
      </c>
    </row>
    <row r="13" spans="1:10" s="38" customFormat="1" ht="30.75" customHeight="1" x14ac:dyDescent="0.25">
      <c r="A13" s="12"/>
      <c r="B13" s="12"/>
      <c r="C13" s="13">
        <v>56</v>
      </c>
      <c r="D13" s="17" t="s">
        <v>68</v>
      </c>
      <c r="E13" s="59">
        <v>26545</v>
      </c>
      <c r="F13" s="59">
        <v>0</v>
      </c>
      <c r="G13" s="59">
        <f t="shared" si="0"/>
        <v>26545</v>
      </c>
      <c r="J13" s="43"/>
    </row>
    <row r="14" spans="1:10" s="38" customFormat="1" ht="23.25" customHeight="1" x14ac:dyDescent="0.25">
      <c r="A14" s="11"/>
      <c r="B14" s="15">
        <v>64</v>
      </c>
      <c r="C14" s="15"/>
      <c r="D14" s="15" t="s">
        <v>94</v>
      </c>
      <c r="E14" s="59">
        <v>40</v>
      </c>
      <c r="F14" s="59">
        <v>0</v>
      </c>
      <c r="G14" s="59">
        <f t="shared" si="0"/>
        <v>40</v>
      </c>
    </row>
    <row r="15" spans="1:10" s="38" customFormat="1" ht="30.75" customHeight="1" x14ac:dyDescent="0.25">
      <c r="A15" s="12"/>
      <c r="B15" s="12"/>
      <c r="C15" s="13">
        <v>12</v>
      </c>
      <c r="D15" s="17" t="s">
        <v>93</v>
      </c>
      <c r="E15" s="59">
        <v>40</v>
      </c>
      <c r="F15" s="59">
        <v>0</v>
      </c>
      <c r="G15" s="59">
        <f t="shared" si="0"/>
        <v>40</v>
      </c>
    </row>
    <row r="16" spans="1:10" s="38" customFormat="1" ht="51" x14ac:dyDescent="0.25">
      <c r="A16" s="11"/>
      <c r="B16" s="15">
        <v>66</v>
      </c>
      <c r="C16" s="15"/>
      <c r="D16" s="15" t="s">
        <v>97</v>
      </c>
      <c r="E16" s="63">
        <f>E17+E19</f>
        <v>243808</v>
      </c>
      <c r="F16" s="63">
        <f>F17+F19+F18</f>
        <v>0</v>
      </c>
      <c r="G16" s="63">
        <f t="shared" si="0"/>
        <v>243808</v>
      </c>
    </row>
    <row r="17" spans="1:11" s="38" customFormat="1" ht="30.75" customHeight="1" x14ac:dyDescent="0.25">
      <c r="A17" s="12"/>
      <c r="B17" s="12"/>
      <c r="C17" s="13">
        <v>39</v>
      </c>
      <c r="D17" s="17" t="s">
        <v>95</v>
      </c>
      <c r="E17" s="59">
        <v>242483</v>
      </c>
      <c r="F17" s="59">
        <v>-242483</v>
      </c>
      <c r="G17" s="59">
        <f t="shared" si="0"/>
        <v>0</v>
      </c>
    </row>
    <row r="18" spans="1:11" s="38" customFormat="1" ht="30.75" customHeight="1" x14ac:dyDescent="0.25">
      <c r="A18" s="12"/>
      <c r="B18" s="12"/>
      <c r="C18" s="13">
        <v>47</v>
      </c>
      <c r="D18" s="17" t="s">
        <v>58</v>
      </c>
      <c r="E18" s="59">
        <v>0</v>
      </c>
      <c r="F18" s="59">
        <v>242483</v>
      </c>
      <c r="G18" s="59">
        <f t="shared" si="0"/>
        <v>242483</v>
      </c>
    </row>
    <row r="19" spans="1:11" s="38" customFormat="1" ht="30.75" customHeight="1" x14ac:dyDescent="0.25">
      <c r="A19" s="12"/>
      <c r="B19" s="12"/>
      <c r="C19" s="13">
        <v>69</v>
      </c>
      <c r="D19" s="17" t="s">
        <v>81</v>
      </c>
      <c r="E19" s="63">
        <v>1325</v>
      </c>
      <c r="F19" s="63">
        <v>0</v>
      </c>
      <c r="G19" s="63">
        <f t="shared" si="0"/>
        <v>1325</v>
      </c>
    </row>
    <row r="20" spans="1:11" s="38" customFormat="1" ht="38.25" x14ac:dyDescent="0.25">
      <c r="A20" s="12"/>
      <c r="B20" s="12">
        <v>67</v>
      </c>
      <c r="C20" s="13"/>
      <c r="D20" s="15" t="s">
        <v>43</v>
      </c>
      <c r="E20" s="59">
        <v>1685504</v>
      </c>
      <c r="F20" s="59">
        <v>0</v>
      </c>
      <c r="G20" s="59">
        <f t="shared" si="0"/>
        <v>1685504</v>
      </c>
    </row>
    <row r="21" spans="1:11" s="38" customFormat="1" ht="25.5" x14ac:dyDescent="0.25">
      <c r="A21" s="12"/>
      <c r="B21" s="12"/>
      <c r="C21" s="13">
        <v>11</v>
      </c>
      <c r="D21" s="17" t="s">
        <v>96</v>
      </c>
      <c r="E21" s="59">
        <v>1685504</v>
      </c>
      <c r="F21" s="59">
        <v>0</v>
      </c>
      <c r="G21" s="59">
        <f t="shared" si="0"/>
        <v>1685504</v>
      </c>
    </row>
    <row r="22" spans="1:11" s="38" customFormat="1" ht="15.75" customHeight="1" x14ac:dyDescent="0.25">
      <c r="A22" s="11">
        <v>9</v>
      </c>
      <c r="B22" s="11"/>
      <c r="C22" s="11"/>
      <c r="D22" s="11" t="s">
        <v>110</v>
      </c>
      <c r="E22" s="59">
        <v>0</v>
      </c>
      <c r="F22" s="59">
        <f>F23</f>
        <v>16320.75</v>
      </c>
      <c r="G22" s="59">
        <f>E22+F22</f>
        <v>16320.75</v>
      </c>
    </row>
    <row r="23" spans="1:11" s="38" customFormat="1" x14ac:dyDescent="0.25">
      <c r="A23" s="11"/>
      <c r="B23" s="15">
        <v>92</v>
      </c>
      <c r="C23" s="15"/>
      <c r="D23" s="15" t="s">
        <v>111</v>
      </c>
      <c r="E23" s="63">
        <v>0</v>
      </c>
      <c r="F23" s="63">
        <f>SUM(F24:F25)</f>
        <v>16320.75</v>
      </c>
      <c r="G23" s="63">
        <f t="shared" ref="G23:G25" si="1">E23+F23</f>
        <v>16320.75</v>
      </c>
      <c r="J23" s="43"/>
    </row>
    <row r="24" spans="1:11" s="38" customFormat="1" ht="30.75" customHeight="1" x14ac:dyDescent="0.25">
      <c r="A24" s="12"/>
      <c r="B24" s="12"/>
      <c r="C24" s="13">
        <v>91</v>
      </c>
      <c r="D24" s="17" t="s">
        <v>108</v>
      </c>
      <c r="E24" s="59">
        <v>0</v>
      </c>
      <c r="F24" s="59">
        <v>0.09</v>
      </c>
      <c r="G24" s="59">
        <f t="shared" si="1"/>
        <v>0.09</v>
      </c>
    </row>
    <row r="25" spans="1:11" s="38" customFormat="1" ht="30.75" customHeight="1" x14ac:dyDescent="0.25">
      <c r="A25" s="12"/>
      <c r="B25" s="12"/>
      <c r="C25" s="13">
        <v>94</v>
      </c>
      <c r="D25" s="17" t="s">
        <v>109</v>
      </c>
      <c r="E25" s="59">
        <v>0</v>
      </c>
      <c r="F25" s="59">
        <v>16320.66</v>
      </c>
      <c r="G25" s="59">
        <f t="shared" si="1"/>
        <v>16320.66</v>
      </c>
    </row>
    <row r="26" spans="1:11" s="38" customFormat="1" x14ac:dyDescent="0.25">
      <c r="A26" s="46"/>
      <c r="B26" s="46"/>
      <c r="C26" s="47"/>
      <c r="D26" s="48"/>
      <c r="E26" s="41"/>
      <c r="F26" s="41"/>
      <c r="G26" s="41"/>
    </row>
    <row r="27" spans="1:11" ht="15.75" x14ac:dyDescent="0.25">
      <c r="A27" s="95" t="s">
        <v>19</v>
      </c>
      <c r="B27" s="96"/>
      <c r="C27" s="96"/>
      <c r="D27" s="96"/>
      <c r="E27" s="96"/>
      <c r="F27" s="96"/>
      <c r="G27" s="96"/>
    </row>
    <row r="28" spans="1:11" s="38" customFormat="1" ht="18" x14ac:dyDescent="0.25">
      <c r="A28" s="52"/>
      <c r="B28" s="52"/>
      <c r="C28" s="52"/>
      <c r="D28" s="52"/>
      <c r="E28" s="52"/>
      <c r="F28" s="53"/>
      <c r="G28" s="53"/>
    </row>
    <row r="29" spans="1:11" s="38" customFormat="1" ht="22.5" customHeight="1" x14ac:dyDescent="0.25">
      <c r="A29" s="4" t="s">
        <v>14</v>
      </c>
      <c r="B29" s="42" t="s">
        <v>15</v>
      </c>
      <c r="C29" s="42" t="s">
        <v>16</v>
      </c>
      <c r="D29" s="42" t="s">
        <v>20</v>
      </c>
      <c r="E29" s="4" t="s">
        <v>101</v>
      </c>
      <c r="F29" s="4" t="s">
        <v>102</v>
      </c>
      <c r="G29" s="4" t="s">
        <v>103</v>
      </c>
    </row>
    <row r="30" spans="1:11" s="40" customFormat="1" ht="15.75" customHeight="1" x14ac:dyDescent="0.25">
      <c r="A30" s="11">
        <v>3</v>
      </c>
      <c r="B30" s="11"/>
      <c r="C30" s="11"/>
      <c r="D30" s="11" t="s">
        <v>21</v>
      </c>
      <c r="E30" s="61">
        <f>E31+E36+E45</f>
        <v>1834055</v>
      </c>
      <c r="F30" s="61">
        <f>F31+F36+F45</f>
        <v>12320.75</v>
      </c>
      <c r="G30" s="61">
        <f>E30+F30</f>
        <v>1846375.75</v>
      </c>
      <c r="I30" s="56"/>
      <c r="J30" s="56"/>
      <c r="K30" s="64"/>
    </row>
    <row r="31" spans="1:11" s="38" customFormat="1" ht="15.75" customHeight="1" x14ac:dyDescent="0.25">
      <c r="A31" s="11"/>
      <c r="B31" s="15">
        <v>31</v>
      </c>
      <c r="C31" s="15"/>
      <c r="D31" s="15" t="s">
        <v>22</v>
      </c>
      <c r="E31" s="63">
        <f>SUM(E32:E35)</f>
        <v>1466590</v>
      </c>
      <c r="F31" s="63">
        <f>SUM(F32:F35)</f>
        <v>0</v>
      </c>
      <c r="G31" s="63">
        <f t="shared" ref="G31:G59" si="2">E31+F31</f>
        <v>1466590</v>
      </c>
      <c r="H31" s="43"/>
    </row>
    <row r="32" spans="1:11" s="38" customFormat="1" ht="25.5" x14ac:dyDescent="0.25">
      <c r="A32" s="12"/>
      <c r="B32" s="12"/>
      <c r="C32" s="13">
        <v>11</v>
      </c>
      <c r="D32" s="17" t="s">
        <v>98</v>
      </c>
      <c r="E32" s="63">
        <v>1444400</v>
      </c>
      <c r="F32" s="63">
        <v>0</v>
      </c>
      <c r="G32" s="63">
        <f t="shared" si="2"/>
        <v>1444400</v>
      </c>
    </row>
    <row r="33" spans="1:9" s="38" customFormat="1" ht="25.5" x14ac:dyDescent="0.25">
      <c r="A33" s="12"/>
      <c r="B33" s="12"/>
      <c r="C33" s="13">
        <v>39</v>
      </c>
      <c r="D33" s="17" t="s">
        <v>99</v>
      </c>
      <c r="E33" s="63">
        <v>960</v>
      </c>
      <c r="F33" s="63">
        <v>-960</v>
      </c>
      <c r="G33" s="63">
        <f t="shared" si="2"/>
        <v>0</v>
      </c>
    </row>
    <row r="34" spans="1:9" s="38" customFormat="1" ht="30.75" customHeight="1" x14ac:dyDescent="0.25">
      <c r="A34" s="12"/>
      <c r="B34" s="12"/>
      <c r="C34" s="13">
        <v>47</v>
      </c>
      <c r="D34" s="17" t="s">
        <v>58</v>
      </c>
      <c r="E34" s="63">
        <v>0</v>
      </c>
      <c r="F34" s="63">
        <v>960</v>
      </c>
      <c r="G34" s="63">
        <f t="shared" si="2"/>
        <v>960</v>
      </c>
      <c r="H34" s="43"/>
      <c r="I34" s="43"/>
    </row>
    <row r="35" spans="1:9" s="38" customFormat="1" ht="30.75" customHeight="1" x14ac:dyDescent="0.25">
      <c r="A35" s="12"/>
      <c r="B35" s="12"/>
      <c r="C35" s="13">
        <v>56</v>
      </c>
      <c r="D35" s="17" t="s">
        <v>68</v>
      </c>
      <c r="E35" s="63">
        <v>21230</v>
      </c>
      <c r="F35" s="63">
        <v>0</v>
      </c>
      <c r="G35" s="63">
        <f t="shared" si="2"/>
        <v>21230</v>
      </c>
    </row>
    <row r="36" spans="1:9" s="38" customFormat="1" x14ac:dyDescent="0.25">
      <c r="A36" s="12"/>
      <c r="B36" s="12">
        <v>32</v>
      </c>
      <c r="C36" s="13"/>
      <c r="D36" s="12" t="s">
        <v>34</v>
      </c>
      <c r="E36" s="63">
        <f>SUM(E37:E44)</f>
        <v>365695</v>
      </c>
      <c r="F36" s="63">
        <f>SUM(F37:F44)</f>
        <v>12320.75</v>
      </c>
      <c r="G36" s="63">
        <f t="shared" si="2"/>
        <v>378015.75</v>
      </c>
      <c r="H36" s="43"/>
    </row>
    <row r="37" spans="1:9" s="38" customFormat="1" ht="25.5" x14ac:dyDescent="0.25">
      <c r="A37" s="12"/>
      <c r="B37" s="12"/>
      <c r="C37" s="13">
        <v>11</v>
      </c>
      <c r="D37" s="17" t="s">
        <v>98</v>
      </c>
      <c r="E37" s="63">
        <v>123912</v>
      </c>
      <c r="F37" s="63">
        <v>0</v>
      </c>
      <c r="G37" s="63">
        <f t="shared" si="2"/>
        <v>123912</v>
      </c>
    </row>
    <row r="38" spans="1:9" s="38" customFormat="1" ht="30.75" customHeight="1" x14ac:dyDescent="0.25">
      <c r="A38" s="12"/>
      <c r="B38" s="12"/>
      <c r="C38" s="13">
        <v>12</v>
      </c>
      <c r="D38" s="17" t="s">
        <v>93</v>
      </c>
      <c r="E38" s="63">
        <v>40</v>
      </c>
      <c r="F38" s="63">
        <v>0</v>
      </c>
      <c r="G38" s="63">
        <f t="shared" si="2"/>
        <v>40</v>
      </c>
    </row>
    <row r="39" spans="1:9" s="38" customFormat="1" ht="25.5" x14ac:dyDescent="0.25">
      <c r="A39" s="12"/>
      <c r="B39" s="12"/>
      <c r="C39" s="13">
        <v>39</v>
      </c>
      <c r="D39" s="17" t="s">
        <v>99</v>
      </c>
      <c r="E39" s="63">
        <f>223955+3983</f>
        <v>227938</v>
      </c>
      <c r="F39" s="63">
        <f>-223955-3983</f>
        <v>-227938</v>
      </c>
      <c r="G39" s="63">
        <f t="shared" si="2"/>
        <v>0</v>
      </c>
    </row>
    <row r="40" spans="1:9" s="38" customFormat="1" ht="30.75" customHeight="1" x14ac:dyDescent="0.25">
      <c r="A40" s="12"/>
      <c r="B40" s="12"/>
      <c r="C40" s="13">
        <v>47</v>
      </c>
      <c r="D40" s="17" t="s">
        <v>58</v>
      </c>
      <c r="E40" s="63">
        <v>0</v>
      </c>
      <c r="F40" s="63">
        <f>220815+7123</f>
        <v>227938</v>
      </c>
      <c r="G40" s="63">
        <f t="shared" si="2"/>
        <v>227938</v>
      </c>
      <c r="H40" s="43"/>
      <c r="I40" s="43"/>
    </row>
    <row r="41" spans="1:9" s="38" customFormat="1" ht="30.75" customHeight="1" x14ac:dyDescent="0.25">
      <c r="A41" s="12"/>
      <c r="B41" s="12"/>
      <c r="C41" s="13">
        <v>55</v>
      </c>
      <c r="D41" s="17" t="s">
        <v>61</v>
      </c>
      <c r="E41" s="63">
        <v>10610</v>
      </c>
      <c r="F41" s="63">
        <v>0</v>
      </c>
      <c r="G41" s="63">
        <f t="shared" si="2"/>
        <v>10610</v>
      </c>
    </row>
    <row r="42" spans="1:9" s="38" customFormat="1" ht="30.75" customHeight="1" x14ac:dyDescent="0.25">
      <c r="A42" s="12"/>
      <c r="B42" s="12"/>
      <c r="C42" s="13">
        <v>56</v>
      </c>
      <c r="D42" s="17" t="s">
        <v>68</v>
      </c>
      <c r="E42" s="63">
        <v>3195</v>
      </c>
      <c r="F42" s="63">
        <v>0</v>
      </c>
      <c r="G42" s="63">
        <f t="shared" si="2"/>
        <v>3195</v>
      </c>
    </row>
    <row r="43" spans="1:9" s="38" customFormat="1" ht="25.5" x14ac:dyDescent="0.25">
      <c r="A43" s="12"/>
      <c r="B43" s="12"/>
      <c r="C43" s="13">
        <v>91</v>
      </c>
      <c r="D43" s="17" t="s">
        <v>108</v>
      </c>
      <c r="E43" s="63">
        <v>0</v>
      </c>
      <c r="F43" s="63">
        <v>0.09</v>
      </c>
      <c r="G43" s="63">
        <f t="shared" si="2"/>
        <v>0.09</v>
      </c>
    </row>
    <row r="44" spans="1:9" s="38" customFormat="1" ht="25.5" x14ac:dyDescent="0.25">
      <c r="A44" s="12"/>
      <c r="B44" s="12"/>
      <c r="C44" s="13">
        <v>94</v>
      </c>
      <c r="D44" s="17" t="s">
        <v>109</v>
      </c>
      <c r="E44" s="63">
        <v>0</v>
      </c>
      <c r="F44" s="63">
        <v>12320.66</v>
      </c>
      <c r="G44" s="63">
        <f t="shared" si="2"/>
        <v>12320.66</v>
      </c>
    </row>
    <row r="45" spans="1:9" s="38" customFormat="1" x14ac:dyDescent="0.25">
      <c r="A45" s="12"/>
      <c r="B45" s="12">
        <v>34</v>
      </c>
      <c r="C45" s="13"/>
      <c r="D45" s="12" t="s">
        <v>60</v>
      </c>
      <c r="E45" s="63">
        <f>SUM(E46:E48)</f>
        <v>1770</v>
      </c>
      <c r="F45" s="63">
        <f>SUM(F46:F48)</f>
        <v>0</v>
      </c>
      <c r="G45" s="63">
        <f t="shared" si="2"/>
        <v>1770</v>
      </c>
    </row>
    <row r="46" spans="1:9" s="38" customFormat="1" ht="25.5" x14ac:dyDescent="0.25">
      <c r="A46" s="12"/>
      <c r="B46" s="12"/>
      <c r="C46" s="13">
        <v>39</v>
      </c>
      <c r="D46" s="17" t="s">
        <v>99</v>
      </c>
      <c r="E46" s="63">
        <v>1640</v>
      </c>
      <c r="F46" s="63">
        <v>-1640</v>
      </c>
      <c r="G46" s="63">
        <f t="shared" si="2"/>
        <v>0</v>
      </c>
    </row>
    <row r="47" spans="1:9" s="38" customFormat="1" ht="30.75" customHeight="1" x14ac:dyDescent="0.25">
      <c r="A47" s="12"/>
      <c r="B47" s="12"/>
      <c r="C47" s="13">
        <v>47</v>
      </c>
      <c r="D47" s="17" t="s">
        <v>58</v>
      </c>
      <c r="E47" s="63">
        <v>0</v>
      </c>
      <c r="F47" s="63">
        <v>1640</v>
      </c>
      <c r="G47" s="63">
        <f t="shared" si="2"/>
        <v>1640</v>
      </c>
      <c r="H47" s="43"/>
      <c r="I47" s="43"/>
    </row>
    <row r="48" spans="1:9" s="38" customFormat="1" ht="30.75" customHeight="1" x14ac:dyDescent="0.25">
      <c r="A48" s="12"/>
      <c r="B48" s="12"/>
      <c r="C48" s="13">
        <v>56</v>
      </c>
      <c r="D48" s="17" t="s">
        <v>68</v>
      </c>
      <c r="E48" s="63">
        <v>130</v>
      </c>
      <c r="F48" s="63">
        <v>0</v>
      </c>
      <c r="G48" s="63">
        <f t="shared" si="2"/>
        <v>130</v>
      </c>
    </row>
    <row r="49" spans="1:9" s="40" customFormat="1" ht="25.5" x14ac:dyDescent="0.25">
      <c r="A49" s="14">
        <v>4</v>
      </c>
      <c r="B49" s="14"/>
      <c r="C49" s="14"/>
      <c r="D49" s="24" t="s">
        <v>23</v>
      </c>
      <c r="E49" s="61">
        <f>E50+E57</f>
        <v>132452</v>
      </c>
      <c r="F49" s="61">
        <f>F50+F57</f>
        <v>4000</v>
      </c>
      <c r="G49" s="61">
        <f t="shared" si="2"/>
        <v>136452</v>
      </c>
      <c r="I49" s="56"/>
    </row>
    <row r="50" spans="1:9" s="38" customFormat="1" ht="25.5" x14ac:dyDescent="0.25">
      <c r="A50" s="15"/>
      <c r="B50" s="15">
        <v>42</v>
      </c>
      <c r="C50" s="15"/>
      <c r="D50" s="25" t="s">
        <v>44</v>
      </c>
      <c r="E50" s="63">
        <f>SUM(E51:E56)</f>
        <v>85507</v>
      </c>
      <c r="F50" s="63">
        <f>SUM(F51:F56)</f>
        <v>4000</v>
      </c>
      <c r="G50" s="63">
        <f t="shared" si="2"/>
        <v>89507</v>
      </c>
    </row>
    <row r="51" spans="1:9" s="38" customFormat="1" ht="25.5" x14ac:dyDescent="0.25">
      <c r="A51" s="15"/>
      <c r="B51" s="15"/>
      <c r="C51" s="13">
        <v>11</v>
      </c>
      <c r="D51" s="17" t="s">
        <v>98</v>
      </c>
      <c r="E51" s="63">
        <v>70647</v>
      </c>
      <c r="F51" s="63">
        <v>0</v>
      </c>
      <c r="G51" s="63">
        <f t="shared" si="2"/>
        <v>70647</v>
      </c>
    </row>
    <row r="52" spans="1:9" s="38" customFormat="1" ht="25.5" x14ac:dyDescent="0.25">
      <c r="A52" s="12"/>
      <c r="B52" s="12"/>
      <c r="C52" s="13">
        <v>39</v>
      </c>
      <c r="D52" s="17" t="s">
        <v>99</v>
      </c>
      <c r="E52" s="63">
        <v>11945</v>
      </c>
      <c r="F52" s="63">
        <v>-11945</v>
      </c>
      <c r="G52" s="63">
        <f t="shared" si="2"/>
        <v>0</v>
      </c>
    </row>
    <row r="53" spans="1:9" s="38" customFormat="1" ht="30.75" customHeight="1" x14ac:dyDescent="0.25">
      <c r="A53" s="12"/>
      <c r="B53" s="12"/>
      <c r="C53" s="13">
        <v>47</v>
      </c>
      <c r="D53" s="17" t="s">
        <v>58</v>
      </c>
      <c r="E53" s="63">
        <v>0</v>
      </c>
      <c r="F53" s="63">
        <v>11945</v>
      </c>
      <c r="G53" s="63">
        <f t="shared" si="2"/>
        <v>11945</v>
      </c>
      <c r="H53" s="43"/>
      <c r="I53" s="43"/>
    </row>
    <row r="54" spans="1:9" s="38" customFormat="1" ht="30.75" customHeight="1" x14ac:dyDescent="0.25">
      <c r="A54" s="12"/>
      <c r="B54" s="12"/>
      <c r="C54" s="13">
        <v>56</v>
      </c>
      <c r="D54" s="17" t="s">
        <v>68</v>
      </c>
      <c r="E54" s="63">
        <v>1590</v>
      </c>
      <c r="F54" s="63">
        <v>0</v>
      </c>
      <c r="G54" s="63">
        <f t="shared" si="2"/>
        <v>1590</v>
      </c>
    </row>
    <row r="55" spans="1:9" s="38" customFormat="1" ht="30.75" customHeight="1" x14ac:dyDescent="0.25">
      <c r="A55" s="12"/>
      <c r="B55" s="12"/>
      <c r="C55" s="13">
        <v>69</v>
      </c>
      <c r="D55" s="17" t="s">
        <v>81</v>
      </c>
      <c r="E55" s="63">
        <v>1325</v>
      </c>
      <c r="F55" s="63">
        <v>0</v>
      </c>
      <c r="G55" s="63">
        <f t="shared" si="2"/>
        <v>1325</v>
      </c>
    </row>
    <row r="56" spans="1:9" s="38" customFormat="1" ht="25.5" x14ac:dyDescent="0.25">
      <c r="A56" s="12"/>
      <c r="B56" s="12"/>
      <c r="C56" s="13">
        <v>94</v>
      </c>
      <c r="D56" s="17" t="s">
        <v>109</v>
      </c>
      <c r="E56" s="63">
        <v>0</v>
      </c>
      <c r="F56" s="63">
        <v>4000</v>
      </c>
      <c r="G56" s="63">
        <f t="shared" si="2"/>
        <v>4000</v>
      </c>
    </row>
    <row r="57" spans="1:9" s="38" customFormat="1" ht="25.5" x14ac:dyDescent="0.25">
      <c r="A57" s="15"/>
      <c r="B57" s="15">
        <v>45</v>
      </c>
      <c r="C57" s="15"/>
      <c r="D57" s="25" t="s">
        <v>70</v>
      </c>
      <c r="E57" s="63">
        <f>SUM(E58:E59)</f>
        <v>46945</v>
      </c>
      <c r="F57" s="63">
        <f>SUM(F58:F59)</f>
        <v>0</v>
      </c>
      <c r="G57" s="63">
        <f t="shared" si="2"/>
        <v>46945</v>
      </c>
    </row>
    <row r="58" spans="1:9" s="38" customFormat="1" ht="25.5" x14ac:dyDescent="0.25">
      <c r="A58" s="15"/>
      <c r="B58" s="15"/>
      <c r="C58" s="13">
        <v>11</v>
      </c>
      <c r="D58" s="17" t="s">
        <v>98</v>
      </c>
      <c r="E58" s="63">
        <v>46545</v>
      </c>
      <c r="F58" s="63">
        <v>0</v>
      </c>
      <c r="G58" s="63">
        <f t="shared" si="2"/>
        <v>46545</v>
      </c>
    </row>
    <row r="59" spans="1:9" s="38" customFormat="1" ht="30.75" customHeight="1" x14ac:dyDescent="0.25">
      <c r="A59" s="12"/>
      <c r="B59" s="12"/>
      <c r="C59" s="13">
        <v>56</v>
      </c>
      <c r="D59" s="17" t="s">
        <v>68</v>
      </c>
      <c r="E59" s="63">
        <v>400</v>
      </c>
      <c r="F59" s="63">
        <v>0</v>
      </c>
      <c r="G59" s="63">
        <f t="shared" si="2"/>
        <v>400</v>
      </c>
    </row>
    <row r="60" spans="1:9" s="38" customFormat="1" x14ac:dyDescent="0.25"/>
    <row r="61" spans="1:9" x14ac:dyDescent="0.25">
      <c r="E61" s="50"/>
      <c r="F61" s="50"/>
      <c r="G61" s="50"/>
    </row>
    <row r="66" spans="5:7" x14ac:dyDescent="0.25">
      <c r="E66" s="50"/>
      <c r="F66" s="50"/>
      <c r="G66" s="50"/>
    </row>
  </sheetData>
  <mergeCells count="5">
    <mergeCell ref="A7:G7"/>
    <mergeCell ref="A27:G27"/>
    <mergeCell ref="A1:G1"/>
    <mergeCell ref="A3:G3"/>
    <mergeCell ref="A5:G5"/>
  </mergeCells>
  <pageMargins left="0.39370078740157483" right="0.39370078740157483" top="0.39370078740157483" bottom="0.39370078740157483" header="0" footer="0"/>
  <pageSetup paperSize="9" scale="5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3"/>
  <sheetViews>
    <sheetView workbookViewId="0">
      <selection activeCell="E31" sqref="E31"/>
    </sheetView>
  </sheetViews>
  <sheetFormatPr defaultRowHeight="15" x14ac:dyDescent="0.25"/>
  <cols>
    <col min="1" max="1" width="37.28515625" customWidth="1"/>
    <col min="2" max="2" width="20" customWidth="1"/>
    <col min="3" max="3" width="21.140625" customWidth="1"/>
    <col min="4" max="4" width="23.5703125" customWidth="1"/>
    <col min="6" max="6" width="11.7109375" bestFit="1" customWidth="1"/>
  </cols>
  <sheetData>
    <row r="1" spans="1:6" ht="42" customHeight="1" x14ac:dyDescent="0.25">
      <c r="A1" s="73" t="s">
        <v>100</v>
      </c>
      <c r="B1" s="73"/>
      <c r="C1" s="73"/>
      <c r="D1" s="73"/>
    </row>
    <row r="2" spans="1:6" ht="18" customHeight="1" x14ac:dyDescent="0.25">
      <c r="A2" s="5"/>
      <c r="B2" s="5"/>
      <c r="C2" s="5"/>
      <c r="D2" s="5"/>
    </row>
    <row r="3" spans="1:6" ht="15.75" x14ac:dyDescent="0.25">
      <c r="A3" s="74" t="s">
        <v>31</v>
      </c>
      <c r="B3" s="74"/>
      <c r="C3" s="75"/>
      <c r="D3" s="75"/>
    </row>
    <row r="4" spans="1:6" ht="18" x14ac:dyDescent="0.25">
      <c r="A4" s="5"/>
      <c r="B4" s="5"/>
      <c r="C4" s="6"/>
      <c r="D4" s="6"/>
    </row>
    <row r="5" spans="1:6" ht="18" customHeight="1" x14ac:dyDescent="0.25">
      <c r="A5" s="74" t="s">
        <v>13</v>
      </c>
      <c r="B5" s="85"/>
      <c r="C5" s="85"/>
      <c r="D5" s="85"/>
    </row>
    <row r="6" spans="1:6" ht="18" x14ac:dyDescent="0.25">
      <c r="A6" s="5"/>
      <c r="B6" s="5"/>
      <c r="C6" s="6"/>
      <c r="D6" s="6"/>
    </row>
    <row r="7" spans="1:6" ht="15.75" x14ac:dyDescent="0.25">
      <c r="A7" s="74" t="s">
        <v>24</v>
      </c>
      <c r="B7" s="94"/>
      <c r="C7" s="94"/>
      <c r="D7" s="94"/>
    </row>
    <row r="8" spans="1:6" ht="18" x14ac:dyDescent="0.25">
      <c r="A8" s="5"/>
      <c r="B8" s="5"/>
      <c r="C8" s="6"/>
      <c r="D8" s="6"/>
    </row>
    <row r="9" spans="1:6" ht="22.5" customHeight="1" x14ac:dyDescent="0.25">
      <c r="A9" s="22" t="s">
        <v>25</v>
      </c>
      <c r="B9" s="22" t="s">
        <v>101</v>
      </c>
      <c r="C9" s="22" t="s">
        <v>102</v>
      </c>
      <c r="D9" s="22" t="s">
        <v>103</v>
      </c>
    </row>
    <row r="10" spans="1:6" s="44" customFormat="1" ht="18" customHeight="1" x14ac:dyDescent="0.25">
      <c r="A10" s="11" t="s">
        <v>26</v>
      </c>
      <c r="B10" s="57">
        <v>1966507</v>
      </c>
      <c r="C10" s="61">
        <v>16320.75</v>
      </c>
      <c r="D10" s="61">
        <v>1982827.75</v>
      </c>
      <c r="F10" s="62"/>
    </row>
    <row r="11" spans="1:6" s="44" customFormat="1" ht="19.5" customHeight="1" x14ac:dyDescent="0.25">
      <c r="A11" s="11" t="s">
        <v>90</v>
      </c>
      <c r="B11" s="57">
        <v>1966507</v>
      </c>
      <c r="C11" s="61">
        <v>16320.75</v>
      </c>
      <c r="D11" s="61">
        <v>1982827.75</v>
      </c>
    </row>
    <row r="12" spans="1:6" ht="16.5" customHeight="1" x14ac:dyDescent="0.25">
      <c r="A12" s="17" t="s">
        <v>91</v>
      </c>
      <c r="B12" s="57">
        <v>1966507</v>
      </c>
      <c r="C12" s="61">
        <v>16320.75</v>
      </c>
      <c r="D12" s="61">
        <v>1982827.75</v>
      </c>
    </row>
    <row r="13" spans="1:6" ht="19.5" customHeight="1" x14ac:dyDescent="0.25">
      <c r="A13" s="16" t="s">
        <v>92</v>
      </c>
      <c r="B13" s="57">
        <v>1966507</v>
      </c>
      <c r="C13" s="61">
        <v>16320.75</v>
      </c>
      <c r="D13" s="61">
        <v>1982827.75</v>
      </c>
    </row>
  </sheetData>
  <mergeCells count="4">
    <mergeCell ref="A1:D1"/>
    <mergeCell ref="A3:D3"/>
    <mergeCell ref="A5:D5"/>
    <mergeCell ref="A7:D7"/>
  </mergeCells>
  <pageMargins left="0.7" right="0.7" top="0.75" bottom="0.75" header="0.3" footer="0.3"/>
  <pageSetup paperSize="9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4"/>
  <sheetViews>
    <sheetView workbookViewId="0">
      <selection activeCell="F19" sqref="F1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5.28515625" customWidth="1"/>
    <col min="5" max="5" width="19.28515625" customWidth="1"/>
    <col min="6" max="6" width="22.28515625" customWidth="1"/>
    <col min="7" max="7" width="21" customWidth="1"/>
  </cols>
  <sheetData>
    <row r="1" spans="1:7" ht="42" customHeight="1" x14ac:dyDescent="0.25">
      <c r="A1" s="74" t="s">
        <v>100</v>
      </c>
      <c r="B1" s="73"/>
      <c r="C1" s="73"/>
      <c r="D1" s="73"/>
      <c r="E1" s="73"/>
      <c r="F1" s="73"/>
      <c r="G1" s="73"/>
    </row>
    <row r="2" spans="1:7" ht="18" customHeight="1" x14ac:dyDescent="0.25">
      <c r="A2" s="5"/>
      <c r="B2" s="5"/>
      <c r="C2" s="5"/>
      <c r="D2" s="5"/>
      <c r="E2" s="5"/>
      <c r="F2" s="5"/>
      <c r="G2" s="5"/>
    </row>
    <row r="3" spans="1:7" ht="15.75" x14ac:dyDescent="0.25">
      <c r="A3" s="74" t="s">
        <v>31</v>
      </c>
      <c r="B3" s="74"/>
      <c r="C3" s="74"/>
      <c r="D3" s="74"/>
      <c r="E3" s="74"/>
      <c r="F3" s="75"/>
      <c r="G3" s="75"/>
    </row>
    <row r="4" spans="1:7" ht="18" x14ac:dyDescent="0.25">
      <c r="A4" s="5"/>
      <c r="B4" s="5"/>
      <c r="C4" s="5"/>
      <c r="D4" s="5"/>
      <c r="E4" s="5"/>
      <c r="F4" s="6"/>
      <c r="G4" s="6"/>
    </row>
    <row r="5" spans="1:7" ht="18" customHeight="1" x14ac:dyDescent="0.25">
      <c r="A5" s="74" t="s">
        <v>27</v>
      </c>
      <c r="B5" s="85"/>
      <c r="C5" s="85"/>
      <c r="D5" s="85"/>
      <c r="E5" s="85"/>
      <c r="F5" s="85"/>
      <c r="G5" s="85"/>
    </row>
    <row r="6" spans="1:7" ht="18" x14ac:dyDescent="0.25">
      <c r="A6" s="5"/>
      <c r="B6" s="5"/>
      <c r="C6" s="5"/>
      <c r="D6" s="5"/>
      <c r="E6" s="5"/>
      <c r="F6" s="6"/>
      <c r="G6" s="6"/>
    </row>
    <row r="7" spans="1:7" ht="24" customHeight="1" x14ac:dyDescent="0.25">
      <c r="A7" s="22" t="s">
        <v>14</v>
      </c>
      <c r="B7" s="21" t="s">
        <v>15</v>
      </c>
      <c r="C7" s="21" t="s">
        <v>16</v>
      </c>
      <c r="D7" s="21" t="s">
        <v>46</v>
      </c>
      <c r="E7" s="22" t="s">
        <v>101</v>
      </c>
      <c r="F7" s="22" t="s">
        <v>102</v>
      </c>
      <c r="G7" s="22" t="s">
        <v>103</v>
      </c>
    </row>
    <row r="8" spans="1:7" ht="25.5" x14ac:dyDescent="0.25">
      <c r="A8" s="11">
        <v>8</v>
      </c>
      <c r="B8" s="11"/>
      <c r="C8" s="11"/>
      <c r="D8" s="11" t="s">
        <v>28</v>
      </c>
      <c r="E8" s="10">
        <v>0</v>
      </c>
      <c r="F8" s="10">
        <v>0</v>
      </c>
      <c r="G8" s="10">
        <v>0</v>
      </c>
    </row>
    <row r="9" spans="1:7" x14ac:dyDescent="0.25">
      <c r="A9" s="11"/>
      <c r="B9" s="15">
        <v>84</v>
      </c>
      <c r="C9" s="15"/>
      <c r="D9" s="15" t="s">
        <v>35</v>
      </c>
      <c r="E9" s="10">
        <v>0</v>
      </c>
      <c r="F9" s="10">
        <v>0</v>
      </c>
      <c r="G9" s="10">
        <v>0</v>
      </c>
    </row>
    <row r="10" spans="1:7" ht="25.5" x14ac:dyDescent="0.25">
      <c r="A10" s="12"/>
      <c r="B10" s="12"/>
      <c r="C10" s="13">
        <v>81</v>
      </c>
      <c r="D10" s="17" t="s">
        <v>36</v>
      </c>
      <c r="E10" s="10">
        <v>0</v>
      </c>
      <c r="F10" s="10">
        <v>0</v>
      </c>
      <c r="G10" s="10">
        <v>0</v>
      </c>
    </row>
    <row r="11" spans="1:7" ht="25.5" x14ac:dyDescent="0.25">
      <c r="A11" s="14">
        <v>5</v>
      </c>
      <c r="B11" s="14"/>
      <c r="C11" s="14"/>
      <c r="D11" s="24" t="s">
        <v>29</v>
      </c>
      <c r="E11" s="10">
        <v>0</v>
      </c>
      <c r="F11" s="10">
        <v>0</v>
      </c>
      <c r="G11" s="10">
        <v>0</v>
      </c>
    </row>
    <row r="12" spans="1:7" ht="25.5" x14ac:dyDescent="0.25">
      <c r="A12" s="15"/>
      <c r="B12" s="15">
        <v>54</v>
      </c>
      <c r="C12" s="15"/>
      <c r="D12" s="25" t="s">
        <v>37</v>
      </c>
      <c r="E12" s="10">
        <v>0</v>
      </c>
      <c r="F12" s="10">
        <v>0</v>
      </c>
      <c r="G12" s="10">
        <v>0</v>
      </c>
    </row>
    <row r="13" spans="1:7" x14ac:dyDescent="0.25">
      <c r="A13" s="15"/>
      <c r="B13" s="15"/>
      <c r="C13" s="13">
        <v>11</v>
      </c>
      <c r="D13" s="13" t="s">
        <v>18</v>
      </c>
      <c r="E13" s="10">
        <v>0</v>
      </c>
      <c r="F13" s="10">
        <v>0</v>
      </c>
      <c r="G13" s="10">
        <v>0</v>
      </c>
    </row>
    <row r="14" spans="1:7" x14ac:dyDescent="0.25">
      <c r="A14" s="15"/>
      <c r="B14" s="15"/>
      <c r="C14" s="13">
        <v>31</v>
      </c>
      <c r="D14" s="13" t="s">
        <v>38</v>
      </c>
      <c r="E14" s="10">
        <v>0</v>
      </c>
      <c r="F14" s="10">
        <v>0</v>
      </c>
      <c r="G14" s="10">
        <v>0</v>
      </c>
    </row>
  </sheetData>
  <mergeCells count="3">
    <mergeCell ref="A1:G1"/>
    <mergeCell ref="A3:G3"/>
    <mergeCell ref="A5:G5"/>
  </mergeCells>
  <pageMargins left="0.7" right="0.7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74"/>
  <sheetViews>
    <sheetView zoomScaleNormal="100" workbookViewId="0">
      <selection activeCell="J17" sqref="J1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5" width="16.5703125" customWidth="1"/>
    <col min="6" max="6" width="17.28515625" customWidth="1"/>
    <col min="7" max="7" width="16.5703125" customWidth="1"/>
    <col min="9" max="9" width="16.140625" customWidth="1"/>
  </cols>
  <sheetData>
    <row r="1" spans="1:8" ht="42" customHeight="1" x14ac:dyDescent="0.25">
      <c r="A1" s="73" t="s">
        <v>100</v>
      </c>
      <c r="B1" s="73"/>
      <c r="C1" s="73"/>
      <c r="D1" s="73"/>
      <c r="E1" s="73"/>
      <c r="F1" s="73"/>
      <c r="G1" s="73"/>
    </row>
    <row r="2" spans="1:8" ht="18" x14ac:dyDescent="0.25">
      <c r="A2" s="5"/>
      <c r="B2" s="5"/>
      <c r="C2" s="5"/>
      <c r="D2" s="5"/>
      <c r="E2" s="5"/>
      <c r="F2" s="6"/>
      <c r="G2" s="6"/>
    </row>
    <row r="3" spans="1:8" ht="18" customHeight="1" x14ac:dyDescent="0.25">
      <c r="A3" s="74" t="s">
        <v>30</v>
      </c>
      <c r="B3" s="85"/>
      <c r="C3" s="85"/>
      <c r="D3" s="85"/>
      <c r="E3" s="85"/>
      <c r="F3" s="85"/>
      <c r="G3" s="85"/>
    </row>
    <row r="4" spans="1:8" ht="18" x14ac:dyDescent="0.25">
      <c r="A4" s="5"/>
      <c r="B4" s="5"/>
      <c r="C4" s="5"/>
      <c r="D4" s="5"/>
      <c r="E4" s="6"/>
      <c r="F4" s="6"/>
      <c r="G4" s="6"/>
    </row>
    <row r="5" spans="1:8" ht="25.5" x14ac:dyDescent="0.25">
      <c r="A5" s="112" t="s">
        <v>32</v>
      </c>
      <c r="B5" s="113"/>
      <c r="C5" s="114"/>
      <c r="D5" s="21" t="s">
        <v>33</v>
      </c>
      <c r="E5" s="22" t="s">
        <v>101</v>
      </c>
      <c r="F5" s="22" t="s">
        <v>102</v>
      </c>
      <c r="G5" s="22" t="s">
        <v>103</v>
      </c>
    </row>
    <row r="6" spans="1:8" s="38" customFormat="1" ht="25.5" x14ac:dyDescent="0.25">
      <c r="A6" s="103" t="s">
        <v>72</v>
      </c>
      <c r="B6" s="104"/>
      <c r="C6" s="105"/>
      <c r="D6" s="27" t="s">
        <v>73</v>
      </c>
      <c r="E6" s="57">
        <f>E7+E68</f>
        <v>1966507</v>
      </c>
      <c r="F6" s="57">
        <f>F7+F68</f>
        <v>16320.75</v>
      </c>
      <c r="G6" s="57">
        <f>G7+G68</f>
        <v>1982827.75</v>
      </c>
      <c r="H6" s="43"/>
    </row>
    <row r="7" spans="1:8" s="40" customFormat="1" x14ac:dyDescent="0.25">
      <c r="A7" s="103" t="s">
        <v>49</v>
      </c>
      <c r="B7" s="104"/>
      <c r="C7" s="105"/>
      <c r="D7" s="27" t="s">
        <v>50</v>
      </c>
      <c r="E7" s="58">
        <f>E8+E35+E51+E58</f>
        <v>1919962</v>
      </c>
      <c r="F7" s="58">
        <f>F8+F35+F51+F58</f>
        <v>16320.75</v>
      </c>
      <c r="G7" s="58">
        <f>G8+G35+G51+G58</f>
        <v>1936282.75</v>
      </c>
    </row>
    <row r="8" spans="1:8" s="40" customFormat="1" ht="25.5" x14ac:dyDescent="0.25">
      <c r="A8" s="103" t="s">
        <v>47</v>
      </c>
      <c r="B8" s="104"/>
      <c r="C8" s="105"/>
      <c r="D8" s="27" t="s">
        <v>48</v>
      </c>
      <c r="E8" s="58">
        <f>E9+E13+E16+E21+E26+E29+E32</f>
        <v>1805517</v>
      </c>
      <c r="F8" s="58">
        <f>F9+F13+F16+F21+F26+F29+F32</f>
        <v>9180.75</v>
      </c>
      <c r="G8" s="58">
        <f>G9+G13+G16+G21+G26+G29+G32</f>
        <v>1814697.75</v>
      </c>
    </row>
    <row r="9" spans="1:8" s="39" customFormat="1" ht="25.5" x14ac:dyDescent="0.25">
      <c r="A9" s="115" t="s">
        <v>71</v>
      </c>
      <c r="B9" s="116"/>
      <c r="C9" s="117"/>
      <c r="D9" s="37" t="s">
        <v>51</v>
      </c>
      <c r="E9" s="59">
        <f>E10</f>
        <v>1568312</v>
      </c>
      <c r="F9" s="59">
        <v>0</v>
      </c>
      <c r="G9" s="60">
        <f>E9+F9</f>
        <v>1568312</v>
      </c>
    </row>
    <row r="10" spans="1:8" s="38" customFormat="1" x14ac:dyDescent="0.25">
      <c r="A10" s="118">
        <v>3</v>
      </c>
      <c r="B10" s="119"/>
      <c r="C10" s="120"/>
      <c r="D10" s="26" t="s">
        <v>21</v>
      </c>
      <c r="E10" s="59">
        <f>SUM(E11:E12)</f>
        <v>1568312</v>
      </c>
      <c r="F10" s="59">
        <v>0</v>
      </c>
      <c r="G10" s="60">
        <f t="shared" ref="G10:G12" si="0">E10+F10</f>
        <v>1568312</v>
      </c>
    </row>
    <row r="11" spans="1:8" s="38" customFormat="1" x14ac:dyDescent="0.25">
      <c r="A11" s="100">
        <v>31</v>
      </c>
      <c r="B11" s="101"/>
      <c r="C11" s="102"/>
      <c r="D11" s="26" t="s">
        <v>22</v>
      </c>
      <c r="E11" s="59">
        <v>1444400</v>
      </c>
      <c r="F11" s="59">
        <v>0</v>
      </c>
      <c r="G11" s="60">
        <f t="shared" si="0"/>
        <v>1444400</v>
      </c>
    </row>
    <row r="12" spans="1:8" s="38" customFormat="1" x14ac:dyDescent="0.25">
      <c r="A12" s="100">
        <v>32</v>
      </c>
      <c r="B12" s="101"/>
      <c r="C12" s="102"/>
      <c r="D12" s="26" t="s">
        <v>34</v>
      </c>
      <c r="E12" s="59">
        <v>123912</v>
      </c>
      <c r="F12" s="59">
        <v>0</v>
      </c>
      <c r="G12" s="60">
        <f t="shared" si="0"/>
        <v>123912</v>
      </c>
    </row>
    <row r="13" spans="1:8" s="39" customFormat="1" ht="38.25" x14ac:dyDescent="0.25">
      <c r="A13" s="106" t="s">
        <v>74</v>
      </c>
      <c r="B13" s="107"/>
      <c r="C13" s="108"/>
      <c r="D13" s="37" t="s">
        <v>57</v>
      </c>
      <c r="E13" s="59">
        <v>40</v>
      </c>
      <c r="F13" s="59">
        <v>0</v>
      </c>
      <c r="G13" s="60">
        <f>E13+F13</f>
        <v>40</v>
      </c>
    </row>
    <row r="14" spans="1:8" s="38" customFormat="1" x14ac:dyDescent="0.25">
      <c r="A14" s="97" t="s">
        <v>52</v>
      </c>
      <c r="B14" s="98"/>
      <c r="C14" s="99"/>
      <c r="D14" s="26" t="s">
        <v>21</v>
      </c>
      <c r="E14" s="59">
        <v>40</v>
      </c>
      <c r="F14" s="59">
        <v>0</v>
      </c>
      <c r="G14" s="60">
        <f t="shared" ref="G14:G15" si="1">E14+F14</f>
        <v>40</v>
      </c>
    </row>
    <row r="15" spans="1:8" s="38" customFormat="1" x14ac:dyDescent="0.25">
      <c r="A15" s="100" t="s">
        <v>54</v>
      </c>
      <c r="B15" s="101"/>
      <c r="C15" s="102"/>
      <c r="D15" s="26" t="s">
        <v>34</v>
      </c>
      <c r="E15" s="59">
        <v>40</v>
      </c>
      <c r="F15" s="59">
        <v>0</v>
      </c>
      <c r="G15" s="60">
        <f t="shared" si="1"/>
        <v>40</v>
      </c>
    </row>
    <row r="16" spans="1:8" s="39" customFormat="1" ht="25.5" x14ac:dyDescent="0.25">
      <c r="A16" s="106" t="s">
        <v>79</v>
      </c>
      <c r="B16" s="107"/>
      <c r="C16" s="108"/>
      <c r="D16" s="37" t="s">
        <v>80</v>
      </c>
      <c r="E16" s="59">
        <v>226555</v>
      </c>
      <c r="F16" s="59">
        <v>-226555</v>
      </c>
      <c r="G16" s="60">
        <f>E16+F16</f>
        <v>0</v>
      </c>
    </row>
    <row r="17" spans="1:7" s="38" customFormat="1" x14ac:dyDescent="0.25">
      <c r="A17" s="97" t="s">
        <v>52</v>
      </c>
      <c r="B17" s="98"/>
      <c r="C17" s="99"/>
      <c r="D17" s="26" t="s">
        <v>21</v>
      </c>
      <c r="E17" s="59">
        <v>226555</v>
      </c>
      <c r="F17" s="59">
        <v>-226555</v>
      </c>
      <c r="G17" s="60">
        <f t="shared" ref="G17:G20" si="2">E17+F17</f>
        <v>0</v>
      </c>
    </row>
    <row r="18" spans="1:7" s="38" customFormat="1" x14ac:dyDescent="0.25">
      <c r="A18" s="100" t="s">
        <v>53</v>
      </c>
      <c r="B18" s="101"/>
      <c r="C18" s="102"/>
      <c r="D18" s="26" t="s">
        <v>22</v>
      </c>
      <c r="E18" s="59">
        <v>960</v>
      </c>
      <c r="F18" s="59">
        <v>-960</v>
      </c>
      <c r="G18" s="60">
        <f t="shared" si="2"/>
        <v>0</v>
      </c>
    </row>
    <row r="19" spans="1:7" s="38" customFormat="1" x14ac:dyDescent="0.25">
      <c r="A19" s="100" t="s">
        <v>54</v>
      </c>
      <c r="B19" s="101"/>
      <c r="C19" s="102"/>
      <c r="D19" s="26" t="s">
        <v>34</v>
      </c>
      <c r="E19" s="59">
        <v>223955</v>
      </c>
      <c r="F19" s="59">
        <v>-223955</v>
      </c>
      <c r="G19" s="60">
        <f t="shared" si="2"/>
        <v>0</v>
      </c>
    </row>
    <row r="20" spans="1:7" s="38" customFormat="1" x14ac:dyDescent="0.25">
      <c r="A20" s="100" t="s">
        <v>59</v>
      </c>
      <c r="B20" s="101"/>
      <c r="C20" s="102"/>
      <c r="D20" s="26" t="s">
        <v>60</v>
      </c>
      <c r="E20" s="59">
        <v>1640</v>
      </c>
      <c r="F20" s="59">
        <v>-1640</v>
      </c>
      <c r="G20" s="60">
        <f t="shared" si="2"/>
        <v>0</v>
      </c>
    </row>
    <row r="21" spans="1:7" s="39" customFormat="1" ht="38.25" x14ac:dyDescent="0.25">
      <c r="A21" s="106" t="s">
        <v>87</v>
      </c>
      <c r="B21" s="107"/>
      <c r="C21" s="108"/>
      <c r="D21" s="37" t="s">
        <v>86</v>
      </c>
      <c r="E21" s="59">
        <v>0</v>
      </c>
      <c r="F21" s="59">
        <f>F22</f>
        <v>223415</v>
      </c>
      <c r="G21" s="59">
        <f>E21+F21</f>
        <v>223415</v>
      </c>
    </row>
    <row r="22" spans="1:7" s="38" customFormat="1" x14ac:dyDescent="0.25">
      <c r="A22" s="97" t="s">
        <v>52</v>
      </c>
      <c r="B22" s="98"/>
      <c r="C22" s="99"/>
      <c r="D22" s="26" t="s">
        <v>21</v>
      </c>
      <c r="E22" s="59">
        <v>0</v>
      </c>
      <c r="F22" s="59">
        <f>SUM(F23:F25)</f>
        <v>223415</v>
      </c>
      <c r="G22" s="59">
        <f t="shared" ref="G22:G25" si="3">E22+F22</f>
        <v>223415</v>
      </c>
    </row>
    <row r="23" spans="1:7" s="38" customFormat="1" x14ac:dyDescent="0.25">
      <c r="A23" s="100" t="s">
        <v>53</v>
      </c>
      <c r="B23" s="101"/>
      <c r="C23" s="102"/>
      <c r="D23" s="26" t="s">
        <v>22</v>
      </c>
      <c r="E23" s="59">
        <v>0</v>
      </c>
      <c r="F23" s="59">
        <v>960</v>
      </c>
      <c r="G23" s="59">
        <f t="shared" si="3"/>
        <v>960</v>
      </c>
    </row>
    <row r="24" spans="1:7" s="38" customFormat="1" x14ac:dyDescent="0.25">
      <c r="A24" s="100" t="s">
        <v>54</v>
      </c>
      <c r="B24" s="101"/>
      <c r="C24" s="102"/>
      <c r="D24" s="26" t="s">
        <v>34</v>
      </c>
      <c r="E24" s="59">
        <v>0</v>
      </c>
      <c r="F24" s="59">
        <v>220815</v>
      </c>
      <c r="G24" s="59">
        <f t="shared" si="3"/>
        <v>220815</v>
      </c>
    </row>
    <row r="25" spans="1:7" s="38" customFormat="1" x14ac:dyDescent="0.25">
      <c r="A25" s="100" t="s">
        <v>59</v>
      </c>
      <c r="B25" s="101"/>
      <c r="C25" s="102"/>
      <c r="D25" s="26" t="s">
        <v>60</v>
      </c>
      <c r="E25" s="59">
        <v>0</v>
      </c>
      <c r="F25" s="59">
        <v>1640</v>
      </c>
      <c r="G25" s="59">
        <f t="shared" si="3"/>
        <v>1640</v>
      </c>
    </row>
    <row r="26" spans="1:7" s="39" customFormat="1" ht="25.5" x14ac:dyDescent="0.25">
      <c r="A26" s="106" t="s">
        <v>75</v>
      </c>
      <c r="B26" s="107"/>
      <c r="C26" s="108"/>
      <c r="D26" s="37" t="s">
        <v>61</v>
      </c>
      <c r="E26" s="59">
        <v>10610</v>
      </c>
      <c r="F26" s="59">
        <v>0</v>
      </c>
      <c r="G26" s="60">
        <f t="shared" ref="G26:G28" si="4">E26+F26</f>
        <v>10610</v>
      </c>
    </row>
    <row r="27" spans="1:7" s="38" customFormat="1" x14ac:dyDescent="0.25">
      <c r="A27" s="97" t="s">
        <v>52</v>
      </c>
      <c r="B27" s="98"/>
      <c r="C27" s="99"/>
      <c r="D27" s="26" t="s">
        <v>21</v>
      </c>
      <c r="E27" s="59">
        <v>10610</v>
      </c>
      <c r="F27" s="59">
        <v>0</v>
      </c>
      <c r="G27" s="60">
        <f t="shared" si="4"/>
        <v>10610</v>
      </c>
    </row>
    <row r="28" spans="1:7" s="38" customFormat="1" x14ac:dyDescent="0.25">
      <c r="A28" s="100" t="s">
        <v>54</v>
      </c>
      <c r="B28" s="101"/>
      <c r="C28" s="102"/>
      <c r="D28" s="26" t="s">
        <v>34</v>
      </c>
      <c r="E28" s="59">
        <v>10610</v>
      </c>
      <c r="F28" s="59">
        <v>0</v>
      </c>
      <c r="G28" s="60">
        <f t="shared" si="4"/>
        <v>10610</v>
      </c>
    </row>
    <row r="29" spans="1:7" s="39" customFormat="1" ht="25.5" x14ac:dyDescent="0.25">
      <c r="A29" s="106" t="s">
        <v>106</v>
      </c>
      <c r="B29" s="107"/>
      <c r="C29" s="108"/>
      <c r="D29" s="37" t="s">
        <v>107</v>
      </c>
      <c r="E29" s="59">
        <v>0</v>
      </c>
      <c r="F29" s="59">
        <f>F30</f>
        <v>0.09</v>
      </c>
      <c r="G29" s="60">
        <f>E29+F29</f>
        <v>0.09</v>
      </c>
    </row>
    <row r="30" spans="1:7" s="38" customFormat="1" x14ac:dyDescent="0.25">
      <c r="A30" s="97" t="s">
        <v>52</v>
      </c>
      <c r="B30" s="98"/>
      <c r="C30" s="99"/>
      <c r="D30" s="26" t="s">
        <v>21</v>
      </c>
      <c r="E30" s="59">
        <v>0</v>
      </c>
      <c r="F30" s="59">
        <f>F31</f>
        <v>0.09</v>
      </c>
      <c r="G30" s="60">
        <f t="shared" ref="G30:G31" si="5">E30+F30</f>
        <v>0.09</v>
      </c>
    </row>
    <row r="31" spans="1:7" s="38" customFormat="1" x14ac:dyDescent="0.25">
      <c r="A31" s="100" t="s">
        <v>54</v>
      </c>
      <c r="B31" s="101"/>
      <c r="C31" s="102"/>
      <c r="D31" s="26" t="s">
        <v>34</v>
      </c>
      <c r="E31" s="59">
        <v>0</v>
      </c>
      <c r="F31" s="59">
        <v>0.09</v>
      </c>
      <c r="G31" s="60">
        <f t="shared" si="5"/>
        <v>0.09</v>
      </c>
    </row>
    <row r="32" spans="1:7" s="39" customFormat="1" ht="25.5" x14ac:dyDescent="0.25">
      <c r="A32" s="106" t="s">
        <v>104</v>
      </c>
      <c r="B32" s="107"/>
      <c r="C32" s="108"/>
      <c r="D32" s="37" t="s">
        <v>105</v>
      </c>
      <c r="E32" s="59">
        <v>0</v>
      </c>
      <c r="F32" s="59">
        <f>F33</f>
        <v>12320.66</v>
      </c>
      <c r="G32" s="60">
        <f>E32+F32</f>
        <v>12320.66</v>
      </c>
    </row>
    <row r="33" spans="1:7" s="38" customFormat="1" x14ac:dyDescent="0.25">
      <c r="A33" s="97" t="s">
        <v>52</v>
      </c>
      <c r="B33" s="98"/>
      <c r="C33" s="99"/>
      <c r="D33" s="26" t="s">
        <v>21</v>
      </c>
      <c r="E33" s="59">
        <v>0</v>
      </c>
      <c r="F33" s="59">
        <f>F34</f>
        <v>12320.66</v>
      </c>
      <c r="G33" s="60">
        <f t="shared" ref="G33:G34" si="6">E33+F33</f>
        <v>12320.66</v>
      </c>
    </row>
    <row r="34" spans="1:7" s="38" customFormat="1" x14ac:dyDescent="0.25">
      <c r="A34" s="100" t="s">
        <v>54</v>
      </c>
      <c r="B34" s="101"/>
      <c r="C34" s="102"/>
      <c r="D34" s="26" t="s">
        <v>34</v>
      </c>
      <c r="E34" s="59">
        <v>0</v>
      </c>
      <c r="F34" s="59">
        <v>12320.66</v>
      </c>
      <c r="G34" s="60">
        <f t="shared" si="6"/>
        <v>12320.66</v>
      </c>
    </row>
    <row r="35" spans="1:7" s="40" customFormat="1" ht="16.5" customHeight="1" x14ac:dyDescent="0.25">
      <c r="A35" s="109" t="s">
        <v>62</v>
      </c>
      <c r="B35" s="110"/>
      <c r="C35" s="111"/>
      <c r="D35" s="27" t="s">
        <v>63</v>
      </c>
      <c r="E35" s="58">
        <f>E36+E39+E42+E45+E48</f>
        <v>83917</v>
      </c>
      <c r="F35" s="58">
        <f>F36+F39+F42+F45+F48</f>
        <v>4000</v>
      </c>
      <c r="G35" s="57">
        <f>E35+F35</f>
        <v>87917</v>
      </c>
    </row>
    <row r="36" spans="1:7" s="39" customFormat="1" ht="25.5" x14ac:dyDescent="0.25">
      <c r="A36" s="106" t="s">
        <v>71</v>
      </c>
      <c r="B36" s="107"/>
      <c r="C36" s="108"/>
      <c r="D36" s="37" t="s">
        <v>51</v>
      </c>
      <c r="E36" s="59">
        <f>E37</f>
        <v>70647</v>
      </c>
      <c r="F36" s="59">
        <v>0</v>
      </c>
      <c r="G36" s="60">
        <f>E36+F36</f>
        <v>70647</v>
      </c>
    </row>
    <row r="37" spans="1:7" s="38" customFormat="1" ht="25.5" x14ac:dyDescent="0.25">
      <c r="A37" s="97" t="s">
        <v>55</v>
      </c>
      <c r="B37" s="98"/>
      <c r="C37" s="99"/>
      <c r="D37" s="26" t="s">
        <v>23</v>
      </c>
      <c r="E37" s="59">
        <f>E38</f>
        <v>70647</v>
      </c>
      <c r="F37" s="59">
        <v>0</v>
      </c>
      <c r="G37" s="60">
        <f t="shared" ref="G37:G38" si="7">E37+F37</f>
        <v>70647</v>
      </c>
    </row>
    <row r="38" spans="1:7" s="38" customFormat="1" ht="25.5" x14ac:dyDescent="0.25">
      <c r="A38" s="100" t="s">
        <v>56</v>
      </c>
      <c r="B38" s="101"/>
      <c r="C38" s="102"/>
      <c r="D38" s="26" t="s">
        <v>44</v>
      </c>
      <c r="E38" s="59">
        <v>70647</v>
      </c>
      <c r="F38" s="59">
        <v>0</v>
      </c>
      <c r="G38" s="60">
        <f t="shared" si="7"/>
        <v>70647</v>
      </c>
    </row>
    <row r="39" spans="1:7" s="39" customFormat="1" ht="25.5" customHeight="1" x14ac:dyDescent="0.25">
      <c r="A39" s="106" t="s">
        <v>79</v>
      </c>
      <c r="B39" s="107"/>
      <c r="C39" s="108"/>
      <c r="D39" s="37" t="s">
        <v>80</v>
      </c>
      <c r="E39" s="59">
        <v>11945</v>
      </c>
      <c r="F39" s="59">
        <v>-11945</v>
      </c>
      <c r="G39" s="60">
        <f>E39+F39</f>
        <v>0</v>
      </c>
    </row>
    <row r="40" spans="1:7" s="38" customFormat="1" ht="25.5" x14ac:dyDescent="0.25">
      <c r="A40" s="97" t="s">
        <v>55</v>
      </c>
      <c r="B40" s="98"/>
      <c r="C40" s="99"/>
      <c r="D40" s="26" t="s">
        <v>23</v>
      </c>
      <c r="E40" s="59">
        <v>11945</v>
      </c>
      <c r="F40" s="59">
        <v>-11945</v>
      </c>
      <c r="G40" s="60">
        <f t="shared" ref="G40:G41" si="8">E40+F40</f>
        <v>0</v>
      </c>
    </row>
    <row r="41" spans="1:7" s="38" customFormat="1" ht="25.5" x14ac:dyDescent="0.25">
      <c r="A41" s="100" t="s">
        <v>56</v>
      </c>
      <c r="B41" s="101"/>
      <c r="C41" s="102"/>
      <c r="D41" s="26" t="s">
        <v>44</v>
      </c>
      <c r="E41" s="59">
        <v>11945</v>
      </c>
      <c r="F41" s="59">
        <v>-11945</v>
      </c>
      <c r="G41" s="60">
        <f t="shared" si="8"/>
        <v>0</v>
      </c>
    </row>
    <row r="42" spans="1:7" s="39" customFormat="1" ht="38.25" x14ac:dyDescent="0.25">
      <c r="A42" s="106" t="s">
        <v>87</v>
      </c>
      <c r="B42" s="107"/>
      <c r="C42" s="108"/>
      <c r="D42" s="37" t="s">
        <v>86</v>
      </c>
      <c r="E42" s="59">
        <v>0</v>
      </c>
      <c r="F42" s="59">
        <v>11945</v>
      </c>
      <c r="G42" s="60">
        <f>E42+F42</f>
        <v>11945</v>
      </c>
    </row>
    <row r="43" spans="1:7" s="38" customFormat="1" ht="25.5" x14ac:dyDescent="0.25">
      <c r="A43" s="97" t="s">
        <v>55</v>
      </c>
      <c r="B43" s="98"/>
      <c r="C43" s="99"/>
      <c r="D43" s="26" t="s">
        <v>23</v>
      </c>
      <c r="E43" s="59">
        <v>0</v>
      </c>
      <c r="F43" s="59">
        <v>11945</v>
      </c>
      <c r="G43" s="60">
        <f t="shared" ref="G43:G45" si="9">E43+F43</f>
        <v>11945</v>
      </c>
    </row>
    <row r="44" spans="1:7" s="38" customFormat="1" ht="25.5" x14ac:dyDescent="0.25">
      <c r="A44" s="100" t="s">
        <v>56</v>
      </c>
      <c r="B44" s="101"/>
      <c r="C44" s="102"/>
      <c r="D44" s="26" t="s">
        <v>44</v>
      </c>
      <c r="E44" s="59">
        <v>0</v>
      </c>
      <c r="F44" s="59">
        <v>11945</v>
      </c>
      <c r="G44" s="60">
        <f t="shared" si="9"/>
        <v>11945</v>
      </c>
    </row>
    <row r="45" spans="1:7" s="39" customFormat="1" ht="38.25" x14ac:dyDescent="0.25">
      <c r="A45" s="106" t="s">
        <v>76</v>
      </c>
      <c r="B45" s="107"/>
      <c r="C45" s="108"/>
      <c r="D45" s="37" t="s">
        <v>89</v>
      </c>
      <c r="E45" s="59">
        <v>1325</v>
      </c>
      <c r="F45" s="59">
        <v>0</v>
      </c>
      <c r="G45" s="60">
        <f t="shared" si="9"/>
        <v>1325</v>
      </c>
    </row>
    <row r="46" spans="1:7" s="38" customFormat="1" ht="25.5" x14ac:dyDescent="0.25">
      <c r="A46" s="97" t="s">
        <v>55</v>
      </c>
      <c r="B46" s="98"/>
      <c r="C46" s="99"/>
      <c r="D46" s="26" t="s">
        <v>23</v>
      </c>
      <c r="E46" s="59">
        <v>1325</v>
      </c>
      <c r="F46" s="59">
        <v>0</v>
      </c>
      <c r="G46" s="60">
        <f>E46+F46</f>
        <v>1325</v>
      </c>
    </row>
    <row r="47" spans="1:7" s="38" customFormat="1" ht="27" customHeight="1" x14ac:dyDescent="0.25">
      <c r="A47" s="100" t="s">
        <v>56</v>
      </c>
      <c r="B47" s="101"/>
      <c r="C47" s="102"/>
      <c r="D47" s="26" t="s">
        <v>44</v>
      </c>
      <c r="E47" s="59">
        <v>1325</v>
      </c>
      <c r="F47" s="59">
        <v>0</v>
      </c>
      <c r="G47" s="60">
        <f>E47+F47</f>
        <v>1325</v>
      </c>
    </row>
    <row r="48" spans="1:7" s="39" customFormat="1" ht="25.5" x14ac:dyDescent="0.25">
      <c r="A48" s="106" t="s">
        <v>104</v>
      </c>
      <c r="B48" s="107"/>
      <c r="C48" s="108"/>
      <c r="D48" s="37" t="s">
        <v>105</v>
      </c>
      <c r="E48" s="59">
        <v>0</v>
      </c>
      <c r="F48" s="59">
        <v>4000</v>
      </c>
      <c r="G48" s="60">
        <f>E48+F48</f>
        <v>4000</v>
      </c>
    </row>
    <row r="49" spans="1:7" s="38" customFormat="1" ht="25.5" x14ac:dyDescent="0.25">
      <c r="A49" s="97" t="s">
        <v>55</v>
      </c>
      <c r="B49" s="98"/>
      <c r="C49" s="99"/>
      <c r="D49" s="26" t="s">
        <v>23</v>
      </c>
      <c r="E49" s="59">
        <v>0</v>
      </c>
      <c r="F49" s="59">
        <v>4000</v>
      </c>
      <c r="G49" s="60">
        <f t="shared" ref="G49:G50" si="10">E49+F49</f>
        <v>4000</v>
      </c>
    </row>
    <row r="50" spans="1:7" s="38" customFormat="1" ht="25.5" x14ac:dyDescent="0.25">
      <c r="A50" s="100" t="s">
        <v>56</v>
      </c>
      <c r="B50" s="101"/>
      <c r="C50" s="102"/>
      <c r="D50" s="26" t="s">
        <v>44</v>
      </c>
      <c r="E50" s="59">
        <v>0</v>
      </c>
      <c r="F50" s="59">
        <v>4000</v>
      </c>
      <c r="G50" s="60">
        <f t="shared" si="10"/>
        <v>4000</v>
      </c>
    </row>
    <row r="51" spans="1:7" s="40" customFormat="1" ht="25.5" x14ac:dyDescent="0.25">
      <c r="A51" s="109" t="s">
        <v>64</v>
      </c>
      <c r="B51" s="110"/>
      <c r="C51" s="111"/>
      <c r="D51" s="27" t="s">
        <v>65</v>
      </c>
      <c r="E51" s="58">
        <f>E52</f>
        <v>3983</v>
      </c>
      <c r="F51" s="58">
        <f>F52+F55</f>
        <v>3140</v>
      </c>
      <c r="G51" s="57">
        <f>E51+F51</f>
        <v>7123</v>
      </c>
    </row>
    <row r="52" spans="1:7" s="39" customFormat="1" ht="25.5" x14ac:dyDescent="0.25">
      <c r="A52" s="106" t="s">
        <v>78</v>
      </c>
      <c r="B52" s="107"/>
      <c r="C52" s="108"/>
      <c r="D52" s="37" t="s">
        <v>80</v>
      </c>
      <c r="E52" s="59">
        <v>3983</v>
      </c>
      <c r="F52" s="59">
        <f>F53</f>
        <v>-3983</v>
      </c>
      <c r="G52" s="60">
        <f>E52+F52</f>
        <v>0</v>
      </c>
    </row>
    <row r="53" spans="1:7" s="38" customFormat="1" x14ac:dyDescent="0.25">
      <c r="A53" s="97" t="s">
        <v>52</v>
      </c>
      <c r="B53" s="98"/>
      <c r="C53" s="99"/>
      <c r="D53" s="26" t="s">
        <v>21</v>
      </c>
      <c r="E53" s="59">
        <v>3983</v>
      </c>
      <c r="F53" s="59">
        <f>F54</f>
        <v>-3983</v>
      </c>
      <c r="G53" s="60">
        <f t="shared" ref="G53:G54" si="11">E53+F53</f>
        <v>0</v>
      </c>
    </row>
    <row r="54" spans="1:7" s="38" customFormat="1" x14ac:dyDescent="0.25">
      <c r="A54" s="100" t="s">
        <v>54</v>
      </c>
      <c r="B54" s="101"/>
      <c r="C54" s="102"/>
      <c r="D54" s="26" t="s">
        <v>34</v>
      </c>
      <c r="E54" s="59">
        <v>3983</v>
      </c>
      <c r="F54" s="59">
        <v>-3983</v>
      </c>
      <c r="G54" s="60">
        <f t="shared" si="11"/>
        <v>0</v>
      </c>
    </row>
    <row r="55" spans="1:7" s="39" customFormat="1" ht="38.25" x14ac:dyDescent="0.25">
      <c r="A55" s="106" t="s">
        <v>88</v>
      </c>
      <c r="B55" s="107"/>
      <c r="C55" s="108"/>
      <c r="D55" s="37" t="s">
        <v>86</v>
      </c>
      <c r="E55" s="59">
        <v>0</v>
      </c>
      <c r="F55" s="59">
        <f>F56</f>
        <v>7123</v>
      </c>
      <c r="G55" s="59">
        <f>E55+F55</f>
        <v>7123</v>
      </c>
    </row>
    <row r="56" spans="1:7" s="38" customFormat="1" x14ac:dyDescent="0.25">
      <c r="A56" s="97" t="s">
        <v>52</v>
      </c>
      <c r="B56" s="98"/>
      <c r="C56" s="99"/>
      <c r="D56" s="26" t="s">
        <v>21</v>
      </c>
      <c r="E56" s="59">
        <v>0</v>
      </c>
      <c r="F56" s="59">
        <f>F57</f>
        <v>7123</v>
      </c>
      <c r="G56" s="59">
        <f t="shared" ref="G56:G72" si="12">E56+F56</f>
        <v>7123</v>
      </c>
    </row>
    <row r="57" spans="1:7" s="38" customFormat="1" x14ac:dyDescent="0.25">
      <c r="A57" s="100" t="s">
        <v>54</v>
      </c>
      <c r="B57" s="101"/>
      <c r="C57" s="102"/>
      <c r="D57" s="26" t="s">
        <v>34</v>
      </c>
      <c r="E57" s="59">
        <v>0</v>
      </c>
      <c r="F57" s="59">
        <v>7123</v>
      </c>
      <c r="G57" s="59">
        <f t="shared" si="12"/>
        <v>7123</v>
      </c>
    </row>
    <row r="58" spans="1:7" s="40" customFormat="1" ht="38.25" x14ac:dyDescent="0.25">
      <c r="A58" s="109" t="s">
        <v>66</v>
      </c>
      <c r="B58" s="110"/>
      <c r="C58" s="111"/>
      <c r="D58" s="27" t="s">
        <v>67</v>
      </c>
      <c r="E58" s="58">
        <v>26545</v>
      </c>
      <c r="F58" s="58">
        <v>0</v>
      </c>
      <c r="G58" s="57">
        <f t="shared" si="12"/>
        <v>26545</v>
      </c>
    </row>
    <row r="59" spans="1:7" s="39" customFormat="1" ht="25.5" x14ac:dyDescent="0.25">
      <c r="A59" s="106" t="s">
        <v>77</v>
      </c>
      <c r="B59" s="107"/>
      <c r="C59" s="108"/>
      <c r="D59" s="37" t="s">
        <v>68</v>
      </c>
      <c r="E59" s="59">
        <v>24555</v>
      </c>
      <c r="F59" s="59">
        <v>0</v>
      </c>
      <c r="G59" s="60">
        <f t="shared" si="12"/>
        <v>24555</v>
      </c>
    </row>
    <row r="60" spans="1:7" s="38" customFormat="1" x14ac:dyDescent="0.25">
      <c r="A60" s="97" t="s">
        <v>52</v>
      </c>
      <c r="B60" s="98"/>
      <c r="C60" s="99"/>
      <c r="D60" s="26" t="s">
        <v>21</v>
      </c>
      <c r="E60" s="59">
        <v>24555</v>
      </c>
      <c r="F60" s="59">
        <v>0</v>
      </c>
      <c r="G60" s="60">
        <f t="shared" si="12"/>
        <v>24555</v>
      </c>
    </row>
    <row r="61" spans="1:7" s="38" customFormat="1" x14ac:dyDescent="0.25">
      <c r="A61" s="100" t="s">
        <v>53</v>
      </c>
      <c r="B61" s="101"/>
      <c r="C61" s="102"/>
      <c r="D61" s="26" t="s">
        <v>22</v>
      </c>
      <c r="E61" s="59">
        <v>21230</v>
      </c>
      <c r="F61" s="59">
        <v>0</v>
      </c>
      <c r="G61" s="60">
        <f t="shared" si="12"/>
        <v>21230</v>
      </c>
    </row>
    <row r="62" spans="1:7" s="38" customFormat="1" x14ac:dyDescent="0.25">
      <c r="A62" s="100" t="s">
        <v>54</v>
      </c>
      <c r="B62" s="101"/>
      <c r="C62" s="102"/>
      <c r="D62" s="26" t="s">
        <v>34</v>
      </c>
      <c r="E62" s="59">
        <v>3195</v>
      </c>
      <c r="F62" s="59">
        <v>0</v>
      </c>
      <c r="G62" s="60">
        <f t="shared" si="12"/>
        <v>3195</v>
      </c>
    </row>
    <row r="63" spans="1:7" s="38" customFormat="1" x14ac:dyDescent="0.25">
      <c r="A63" s="100" t="s">
        <v>59</v>
      </c>
      <c r="B63" s="101"/>
      <c r="C63" s="102"/>
      <c r="D63" s="26" t="s">
        <v>60</v>
      </c>
      <c r="E63" s="59">
        <v>130</v>
      </c>
      <c r="F63" s="59">
        <v>0</v>
      </c>
      <c r="G63" s="60">
        <f t="shared" si="12"/>
        <v>130</v>
      </c>
    </row>
    <row r="64" spans="1:7" s="38" customFormat="1" ht="25.5" x14ac:dyDescent="0.25">
      <c r="A64" s="106" t="s">
        <v>77</v>
      </c>
      <c r="B64" s="107"/>
      <c r="C64" s="108"/>
      <c r="D64" s="37" t="s">
        <v>68</v>
      </c>
      <c r="E64" s="59">
        <v>1990</v>
      </c>
      <c r="F64" s="59">
        <v>0</v>
      </c>
      <c r="G64" s="60">
        <f t="shared" si="12"/>
        <v>1990</v>
      </c>
    </row>
    <row r="65" spans="1:7" s="38" customFormat="1" ht="25.5" x14ac:dyDescent="0.25">
      <c r="A65" s="97" t="s">
        <v>55</v>
      </c>
      <c r="B65" s="98"/>
      <c r="C65" s="99"/>
      <c r="D65" s="26" t="s">
        <v>23</v>
      </c>
      <c r="E65" s="59">
        <v>1990</v>
      </c>
      <c r="F65" s="59">
        <v>0</v>
      </c>
      <c r="G65" s="60">
        <f t="shared" si="12"/>
        <v>1990</v>
      </c>
    </row>
    <row r="66" spans="1:7" s="38" customFormat="1" ht="25.5" x14ac:dyDescent="0.25">
      <c r="A66" s="100" t="s">
        <v>56</v>
      </c>
      <c r="B66" s="101"/>
      <c r="C66" s="102"/>
      <c r="D66" s="26" t="s">
        <v>44</v>
      </c>
      <c r="E66" s="59">
        <v>1590</v>
      </c>
      <c r="F66" s="59">
        <v>0</v>
      </c>
      <c r="G66" s="60">
        <f t="shared" si="12"/>
        <v>1590</v>
      </c>
    </row>
    <row r="67" spans="1:7" s="38" customFormat="1" ht="25.5" x14ac:dyDescent="0.25">
      <c r="A67" s="100" t="s">
        <v>69</v>
      </c>
      <c r="B67" s="101"/>
      <c r="C67" s="102"/>
      <c r="D67" s="26" t="s">
        <v>70</v>
      </c>
      <c r="E67" s="59">
        <v>400</v>
      </c>
      <c r="F67" s="59">
        <v>0</v>
      </c>
      <c r="G67" s="60">
        <f t="shared" si="12"/>
        <v>400</v>
      </c>
    </row>
    <row r="68" spans="1:7" s="40" customFormat="1" ht="20.25" customHeight="1" x14ac:dyDescent="0.25">
      <c r="A68" s="103" t="s">
        <v>84</v>
      </c>
      <c r="B68" s="104"/>
      <c r="C68" s="105"/>
      <c r="D68" s="27" t="s">
        <v>85</v>
      </c>
      <c r="E68" s="58">
        <v>46545</v>
      </c>
      <c r="F68" s="58">
        <v>0</v>
      </c>
      <c r="G68" s="58">
        <f t="shared" si="12"/>
        <v>46545</v>
      </c>
    </row>
    <row r="69" spans="1:7" s="40" customFormat="1" ht="18.75" customHeight="1" x14ac:dyDescent="0.25">
      <c r="A69" s="109" t="s">
        <v>82</v>
      </c>
      <c r="B69" s="110"/>
      <c r="C69" s="111"/>
      <c r="D69" s="27" t="s">
        <v>83</v>
      </c>
      <c r="E69" s="58">
        <v>46545</v>
      </c>
      <c r="F69" s="58">
        <v>0</v>
      </c>
      <c r="G69" s="57">
        <f t="shared" si="12"/>
        <v>46545</v>
      </c>
    </row>
    <row r="70" spans="1:7" s="39" customFormat="1" ht="25.5" x14ac:dyDescent="0.25">
      <c r="A70" s="106" t="s">
        <v>71</v>
      </c>
      <c r="B70" s="107"/>
      <c r="C70" s="108"/>
      <c r="D70" s="37" t="s">
        <v>51</v>
      </c>
      <c r="E70" s="59">
        <v>46545</v>
      </c>
      <c r="F70" s="59">
        <v>0</v>
      </c>
      <c r="G70" s="60">
        <f t="shared" si="12"/>
        <v>46545</v>
      </c>
    </row>
    <row r="71" spans="1:7" s="38" customFormat="1" ht="25.5" x14ac:dyDescent="0.25">
      <c r="A71" s="97" t="s">
        <v>55</v>
      </c>
      <c r="B71" s="98"/>
      <c r="C71" s="99"/>
      <c r="D71" s="26" t="s">
        <v>23</v>
      </c>
      <c r="E71" s="59">
        <v>46545</v>
      </c>
      <c r="F71" s="59">
        <v>0</v>
      </c>
      <c r="G71" s="60">
        <f t="shared" si="12"/>
        <v>46545</v>
      </c>
    </row>
    <row r="72" spans="1:7" s="38" customFormat="1" ht="25.5" x14ac:dyDescent="0.25">
      <c r="A72" s="100">
        <v>45</v>
      </c>
      <c r="B72" s="101"/>
      <c r="C72" s="102"/>
      <c r="D72" s="26" t="s">
        <v>70</v>
      </c>
      <c r="E72" s="59">
        <v>46545</v>
      </c>
      <c r="F72" s="59">
        <v>0</v>
      </c>
      <c r="G72" s="60">
        <f t="shared" si="12"/>
        <v>46545</v>
      </c>
    </row>
    <row r="73" spans="1:7" s="38" customFormat="1" x14ac:dyDescent="0.25"/>
    <row r="74" spans="1:7" s="38" customFormat="1" x14ac:dyDescent="0.25"/>
  </sheetData>
  <mergeCells count="70">
    <mergeCell ref="A36:C36"/>
    <mergeCell ref="A29:C29"/>
    <mergeCell ref="A30:C30"/>
    <mergeCell ref="A31:C31"/>
    <mergeCell ref="A67:C67"/>
    <mergeCell ref="A58:C58"/>
    <mergeCell ref="A59:C59"/>
    <mergeCell ref="A60:C60"/>
    <mergeCell ref="A61:C61"/>
    <mergeCell ref="A64:C64"/>
    <mergeCell ref="A54:C54"/>
    <mergeCell ref="A62:C62"/>
    <mergeCell ref="A63:C63"/>
    <mergeCell ref="A65:C65"/>
    <mergeCell ref="A66:C66"/>
    <mergeCell ref="A57:C57"/>
    <mergeCell ref="A9:C9"/>
    <mergeCell ref="A10:C10"/>
    <mergeCell ref="A12:C12"/>
    <mergeCell ref="A11:C11"/>
    <mergeCell ref="A7:C7"/>
    <mergeCell ref="A8:C8"/>
    <mergeCell ref="A1:G1"/>
    <mergeCell ref="A3:G3"/>
    <mergeCell ref="A5:C5"/>
    <mergeCell ref="A6:C6"/>
    <mergeCell ref="A70:C70"/>
    <mergeCell ref="A32:C32"/>
    <mergeCell ref="A37:C37"/>
    <mergeCell ref="A38:C38"/>
    <mergeCell ref="A39:C39"/>
    <mergeCell ref="A47:C47"/>
    <mergeCell ref="A55:C55"/>
    <mergeCell ref="A56:C56"/>
    <mergeCell ref="A13:C13"/>
    <mergeCell ref="A14:C14"/>
    <mergeCell ref="A15:C15"/>
    <mergeCell ref="A25:C25"/>
    <mergeCell ref="A72:C72"/>
    <mergeCell ref="A68:C68"/>
    <mergeCell ref="A16:C16"/>
    <mergeCell ref="A21:C21"/>
    <mergeCell ref="A22:C22"/>
    <mergeCell ref="A23:C23"/>
    <mergeCell ref="A24:C24"/>
    <mergeCell ref="A53:C53"/>
    <mergeCell ref="A69:C69"/>
    <mergeCell ref="A42:C42"/>
    <mergeCell ref="A43:C43"/>
    <mergeCell ref="A44:C44"/>
    <mergeCell ref="A26:C26"/>
    <mergeCell ref="A27:C27"/>
    <mergeCell ref="A28:C28"/>
    <mergeCell ref="A41:C41"/>
    <mergeCell ref="A17:C17"/>
    <mergeCell ref="A18:C18"/>
    <mergeCell ref="A19:C19"/>
    <mergeCell ref="A20:C20"/>
    <mergeCell ref="A71:C71"/>
    <mergeCell ref="A51:C51"/>
    <mergeCell ref="A52:C52"/>
    <mergeCell ref="A40:C40"/>
    <mergeCell ref="A45:C45"/>
    <mergeCell ref="A46:C46"/>
    <mergeCell ref="A48:C48"/>
    <mergeCell ref="A49:C49"/>
    <mergeCell ref="A50:C50"/>
    <mergeCell ref="A33:C33"/>
    <mergeCell ref="A34:C34"/>
    <mergeCell ref="A35:C35"/>
  </mergeCells>
  <pageMargins left="0.39370078740157483" right="0.39370078740157483" top="0.39370078740157483" bottom="0.39370078740157483" header="0" footer="0"/>
  <pageSetup paperSize="9" scale="8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2</vt:i4>
      </vt:variant>
    </vt:vector>
  </HeadingPairs>
  <TitlesOfParts>
    <vt:vector size="8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  <vt:lpstr>' Račun prihoda i rashoda'!Ispis_naslova</vt:lpstr>
      <vt:lpstr>'POSEBNI DIO'!Ispis_naslova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Vrtic Omis</cp:lastModifiedBy>
  <cp:lastPrinted>2024-03-19T13:45:32Z</cp:lastPrinted>
  <dcterms:created xsi:type="dcterms:W3CDTF">2022-08-12T12:51:27Z</dcterms:created>
  <dcterms:modified xsi:type="dcterms:W3CDTF">2024-03-20T07:58:31Z</dcterms:modified>
</cp:coreProperties>
</file>